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AHADZIR\UNIT PENTAKSIRAN\BORANG K15\SVM 2016 SEM 3 (AKADEMIK)\"/>
    </mc:Choice>
  </mc:AlternateContent>
  <bookViews>
    <workbookView xWindow="0" yWindow="0" windowWidth="20490" windowHeight="7365"/>
  </bookViews>
  <sheets>
    <sheet name="RUJUKAN KP" sheetId="20" r:id="rId1"/>
    <sheet name="B. MELAYU" sheetId="2" r:id="rId2"/>
    <sheet name="B. INGGERIS" sheetId="14" r:id="rId3"/>
    <sheet name="MATEMATIK" sheetId="15" r:id="rId4"/>
    <sheet name="SAINS" sheetId="16" r:id="rId5"/>
    <sheet name="SEJARAH" sheetId="17" r:id="rId6"/>
    <sheet name="P. ISLAM" sheetId="18" r:id="rId7"/>
    <sheet name="P. MORAL" sheetId="19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0" l="1"/>
  <c r="C41" i="20"/>
  <c r="B41" i="20"/>
  <c r="D40" i="20"/>
  <c r="C40" i="20"/>
  <c r="B40" i="20"/>
  <c r="D39" i="20"/>
  <c r="C39" i="20"/>
  <c r="B39" i="20"/>
  <c r="D38" i="20"/>
  <c r="C38" i="20"/>
  <c r="B38" i="20"/>
  <c r="D37" i="20"/>
  <c r="C37" i="20"/>
  <c r="B37" i="20"/>
  <c r="D36" i="20"/>
  <c r="C36" i="20"/>
  <c r="B36" i="20"/>
  <c r="D35" i="20"/>
  <c r="C35" i="20"/>
  <c r="B35" i="20"/>
  <c r="D34" i="20"/>
  <c r="C34" i="20"/>
  <c r="B34" i="20"/>
  <c r="D33" i="20"/>
  <c r="C33" i="20"/>
  <c r="B33" i="20"/>
  <c r="D32" i="20"/>
  <c r="C32" i="20"/>
  <c r="B32" i="20"/>
  <c r="D31" i="20"/>
  <c r="C31" i="20"/>
  <c r="B31" i="20"/>
  <c r="D30" i="20"/>
  <c r="C30" i="20"/>
  <c r="B30" i="20"/>
  <c r="D29" i="20"/>
  <c r="C29" i="20"/>
  <c r="B29" i="20"/>
  <c r="D28" i="20"/>
  <c r="C28" i="20"/>
  <c r="B28" i="20"/>
  <c r="D27" i="20"/>
  <c r="C27" i="20"/>
  <c r="B27" i="20"/>
  <c r="D26" i="20"/>
  <c r="C26" i="20"/>
  <c r="B26" i="20"/>
  <c r="D25" i="20"/>
  <c r="C25" i="20"/>
  <c r="B25" i="20"/>
  <c r="D24" i="20"/>
  <c r="C24" i="20"/>
  <c r="B24" i="20"/>
  <c r="D23" i="20"/>
  <c r="C23" i="20"/>
  <c r="B23" i="20"/>
  <c r="D22" i="20"/>
  <c r="C22" i="20"/>
  <c r="B22" i="20"/>
  <c r="D21" i="20"/>
  <c r="C21" i="20"/>
  <c r="B21" i="20"/>
  <c r="D20" i="20"/>
  <c r="C20" i="20"/>
  <c r="B20" i="20"/>
  <c r="D19" i="20"/>
  <c r="C19" i="20"/>
  <c r="B19" i="20"/>
  <c r="D18" i="20"/>
  <c r="C18" i="20"/>
  <c r="B18" i="20"/>
  <c r="D17" i="20"/>
  <c r="C17" i="20"/>
  <c r="B17" i="20"/>
  <c r="D16" i="20"/>
  <c r="C16" i="20"/>
  <c r="B16" i="20"/>
  <c r="D15" i="20"/>
  <c r="C15" i="20"/>
  <c r="B15" i="20"/>
  <c r="D14" i="20"/>
  <c r="C14" i="20"/>
  <c r="B14" i="20"/>
  <c r="D13" i="20"/>
  <c r="C13" i="20"/>
  <c r="B13" i="20"/>
  <c r="D12" i="20"/>
  <c r="C12" i="20"/>
  <c r="B12" i="20"/>
  <c r="D12" i="19" l="1"/>
  <c r="C12" i="19"/>
  <c r="B12" i="19"/>
  <c r="D329" i="18"/>
  <c r="C329" i="18"/>
  <c r="B329" i="18"/>
  <c r="D328" i="18"/>
  <c r="C328" i="18"/>
  <c r="B328" i="18"/>
  <c r="D327" i="18"/>
  <c r="C327" i="18"/>
  <c r="B327" i="18"/>
  <c r="D326" i="18"/>
  <c r="C326" i="18"/>
  <c r="B326" i="18"/>
  <c r="D325" i="18"/>
  <c r="C325" i="18"/>
  <c r="B325" i="18"/>
  <c r="D324" i="18"/>
  <c r="C324" i="18"/>
  <c r="B324" i="18"/>
  <c r="D323" i="18"/>
  <c r="C323" i="18"/>
  <c r="B323" i="18"/>
  <c r="D322" i="18"/>
  <c r="C322" i="18"/>
  <c r="B322" i="18"/>
  <c r="D321" i="18"/>
  <c r="C321" i="18"/>
  <c r="B321" i="18"/>
  <c r="D320" i="18"/>
  <c r="C320" i="18"/>
  <c r="B320" i="18"/>
  <c r="D319" i="18"/>
  <c r="C319" i="18"/>
  <c r="B319" i="18"/>
  <c r="D318" i="18"/>
  <c r="C318" i="18"/>
  <c r="B318" i="18"/>
  <c r="D317" i="18"/>
  <c r="C317" i="18"/>
  <c r="B317" i="18"/>
  <c r="D316" i="18"/>
  <c r="C316" i="18"/>
  <c r="B316" i="18"/>
  <c r="D315" i="18"/>
  <c r="C315" i="18"/>
  <c r="B315" i="18"/>
  <c r="D314" i="18"/>
  <c r="C314" i="18"/>
  <c r="B314" i="18"/>
  <c r="D313" i="18"/>
  <c r="C313" i="18"/>
  <c r="B313" i="18"/>
  <c r="D312" i="18"/>
  <c r="C312" i="18"/>
  <c r="B312" i="18"/>
  <c r="D311" i="18"/>
  <c r="C311" i="18"/>
  <c r="B311" i="18"/>
  <c r="D310" i="18"/>
  <c r="C310" i="18"/>
  <c r="B310" i="18"/>
  <c r="D309" i="18"/>
  <c r="C309" i="18"/>
  <c r="B309" i="18"/>
  <c r="D308" i="18"/>
  <c r="C308" i="18"/>
  <c r="B308" i="18"/>
  <c r="D307" i="18"/>
  <c r="C307" i="18"/>
  <c r="B307" i="18"/>
  <c r="D306" i="18"/>
  <c r="C306" i="18"/>
  <c r="B306" i="18"/>
  <c r="D280" i="18"/>
  <c r="C280" i="18"/>
  <c r="B280" i="18"/>
  <c r="D279" i="18"/>
  <c r="C279" i="18"/>
  <c r="B279" i="18"/>
  <c r="D278" i="18"/>
  <c r="C278" i="18"/>
  <c r="B278" i="18"/>
  <c r="D277" i="18"/>
  <c r="C277" i="18"/>
  <c r="B277" i="18"/>
  <c r="D276" i="18"/>
  <c r="C276" i="18"/>
  <c r="B276" i="18"/>
  <c r="D275" i="18"/>
  <c r="C275" i="18"/>
  <c r="B275" i="18"/>
  <c r="D274" i="18"/>
  <c r="C274" i="18"/>
  <c r="B274" i="18"/>
  <c r="D273" i="18"/>
  <c r="C273" i="18"/>
  <c r="B273" i="18"/>
  <c r="D272" i="18"/>
  <c r="C272" i="18"/>
  <c r="B272" i="18"/>
  <c r="D271" i="18"/>
  <c r="C271" i="18"/>
  <c r="B271" i="18"/>
  <c r="D270" i="18"/>
  <c r="C270" i="18"/>
  <c r="B270" i="18"/>
  <c r="D269" i="18"/>
  <c r="C269" i="18"/>
  <c r="B269" i="18"/>
  <c r="D268" i="18"/>
  <c r="C268" i="18"/>
  <c r="B268" i="18"/>
  <c r="D267" i="18"/>
  <c r="C267" i="18"/>
  <c r="B267" i="18"/>
  <c r="D266" i="18"/>
  <c r="C266" i="18"/>
  <c r="B266" i="18"/>
  <c r="D265" i="18"/>
  <c r="C265" i="18"/>
  <c r="B265" i="18"/>
  <c r="D264" i="18"/>
  <c r="C264" i="18"/>
  <c r="B264" i="18"/>
  <c r="D263" i="18"/>
  <c r="C263" i="18"/>
  <c r="B263" i="18"/>
  <c r="D262" i="18"/>
  <c r="C262" i="18"/>
  <c r="B262" i="18"/>
  <c r="D261" i="18"/>
  <c r="C261" i="18"/>
  <c r="B261" i="18"/>
  <c r="D260" i="18"/>
  <c r="C260" i="18"/>
  <c r="B260" i="18"/>
  <c r="D259" i="18"/>
  <c r="C259" i="18"/>
  <c r="B259" i="18"/>
  <c r="D258" i="18"/>
  <c r="C258" i="18"/>
  <c r="B258" i="18"/>
  <c r="D257" i="18"/>
  <c r="C257" i="18"/>
  <c r="B257" i="18"/>
  <c r="D227" i="18"/>
  <c r="C227" i="18"/>
  <c r="B227" i="18"/>
  <c r="D226" i="18"/>
  <c r="C226" i="18"/>
  <c r="B226" i="18"/>
  <c r="D225" i="18"/>
  <c r="C225" i="18"/>
  <c r="B225" i="18"/>
  <c r="D224" i="18"/>
  <c r="C224" i="18"/>
  <c r="B224" i="18"/>
  <c r="D223" i="18"/>
  <c r="C223" i="18"/>
  <c r="B223" i="18"/>
  <c r="D222" i="18"/>
  <c r="C222" i="18"/>
  <c r="B222" i="18"/>
  <c r="D221" i="18"/>
  <c r="C221" i="18"/>
  <c r="B221" i="18"/>
  <c r="D220" i="18"/>
  <c r="C220" i="18"/>
  <c r="B220" i="18"/>
  <c r="D219" i="18"/>
  <c r="C219" i="18"/>
  <c r="B219" i="18"/>
  <c r="D218" i="18"/>
  <c r="C218" i="18"/>
  <c r="B218" i="18"/>
  <c r="D217" i="18"/>
  <c r="C217" i="18"/>
  <c r="B217" i="18"/>
  <c r="D216" i="18"/>
  <c r="C216" i="18"/>
  <c r="B216" i="18"/>
  <c r="D215" i="18"/>
  <c r="C215" i="18"/>
  <c r="B215" i="18"/>
  <c r="D214" i="18"/>
  <c r="C214" i="18"/>
  <c r="B214" i="18"/>
  <c r="D213" i="18"/>
  <c r="C213" i="18"/>
  <c r="B213" i="18"/>
  <c r="D212" i="18"/>
  <c r="C212" i="18"/>
  <c r="B212" i="18"/>
  <c r="D211" i="18"/>
  <c r="C211" i="18"/>
  <c r="B211" i="18"/>
  <c r="D210" i="18"/>
  <c r="C210" i="18"/>
  <c r="B210" i="18"/>
  <c r="D209" i="18"/>
  <c r="C209" i="18"/>
  <c r="B209" i="18"/>
  <c r="D208" i="18"/>
  <c r="C208" i="18"/>
  <c r="B208" i="18"/>
  <c r="D175" i="18"/>
  <c r="C175" i="18"/>
  <c r="B175" i="18"/>
  <c r="D174" i="18"/>
  <c r="C174" i="18"/>
  <c r="B174" i="18"/>
  <c r="D173" i="18"/>
  <c r="C173" i="18"/>
  <c r="B173" i="18"/>
  <c r="D172" i="18"/>
  <c r="C172" i="18"/>
  <c r="B172" i="18"/>
  <c r="D171" i="18"/>
  <c r="C171" i="18"/>
  <c r="B171" i="18"/>
  <c r="D170" i="18"/>
  <c r="C170" i="18"/>
  <c r="B170" i="18"/>
  <c r="D169" i="18"/>
  <c r="C169" i="18"/>
  <c r="B169" i="18"/>
  <c r="D168" i="18"/>
  <c r="C168" i="18"/>
  <c r="B168" i="18"/>
  <c r="D167" i="18"/>
  <c r="C167" i="18"/>
  <c r="B167" i="18"/>
  <c r="D166" i="18"/>
  <c r="C166" i="18"/>
  <c r="B166" i="18"/>
  <c r="D165" i="18"/>
  <c r="C165" i="18"/>
  <c r="B165" i="18"/>
  <c r="D164" i="18"/>
  <c r="C164" i="18"/>
  <c r="B164" i="18"/>
  <c r="D163" i="18"/>
  <c r="C163" i="18"/>
  <c r="B163" i="18"/>
  <c r="D162" i="18"/>
  <c r="C162" i="18"/>
  <c r="B162" i="18"/>
  <c r="D161" i="18"/>
  <c r="C161" i="18"/>
  <c r="B161" i="18"/>
  <c r="D160" i="18"/>
  <c r="C160" i="18"/>
  <c r="B160" i="18"/>
  <c r="D159" i="18"/>
  <c r="C159" i="18"/>
  <c r="B159" i="18"/>
  <c r="D129" i="18"/>
  <c r="C129" i="18"/>
  <c r="B129" i="18"/>
  <c r="D128" i="18"/>
  <c r="C128" i="18"/>
  <c r="B128" i="18"/>
  <c r="D127" i="18"/>
  <c r="C127" i="18"/>
  <c r="B127" i="18"/>
  <c r="D126" i="18"/>
  <c r="C126" i="18"/>
  <c r="B126" i="18"/>
  <c r="D125" i="18"/>
  <c r="C125" i="18"/>
  <c r="B125" i="18"/>
  <c r="D124" i="18"/>
  <c r="C124" i="18"/>
  <c r="B124" i="18"/>
  <c r="D123" i="18"/>
  <c r="C123" i="18"/>
  <c r="B123" i="18"/>
  <c r="D122" i="18"/>
  <c r="C122" i="18"/>
  <c r="B122" i="18"/>
  <c r="D121" i="18"/>
  <c r="C121" i="18"/>
  <c r="B121" i="18"/>
  <c r="D120" i="18"/>
  <c r="C120" i="18"/>
  <c r="B120" i="18"/>
  <c r="D119" i="18"/>
  <c r="C119" i="18"/>
  <c r="B119" i="18"/>
  <c r="D118" i="18"/>
  <c r="C118" i="18"/>
  <c r="B118" i="18"/>
  <c r="D117" i="18"/>
  <c r="C117" i="18"/>
  <c r="B117" i="18"/>
  <c r="D116" i="18"/>
  <c r="C116" i="18"/>
  <c r="B116" i="18"/>
  <c r="D115" i="18"/>
  <c r="C115" i="18"/>
  <c r="B115" i="18"/>
  <c r="D114" i="18"/>
  <c r="C114" i="18"/>
  <c r="B114" i="18"/>
  <c r="D113" i="18"/>
  <c r="C113" i="18"/>
  <c r="B113" i="18"/>
  <c r="D112" i="18"/>
  <c r="C112" i="18"/>
  <c r="B112" i="18"/>
  <c r="D111" i="18"/>
  <c r="C111" i="18"/>
  <c r="B111" i="18"/>
  <c r="D110" i="18"/>
  <c r="C110" i="18"/>
  <c r="B110" i="18"/>
  <c r="D75" i="18"/>
  <c r="C75" i="18"/>
  <c r="B75" i="18"/>
  <c r="D74" i="18"/>
  <c r="C74" i="18"/>
  <c r="B74" i="18"/>
  <c r="D73" i="18"/>
  <c r="C73" i="18"/>
  <c r="B73" i="18"/>
  <c r="D72" i="18"/>
  <c r="C72" i="18"/>
  <c r="B72" i="18"/>
  <c r="D71" i="18"/>
  <c r="C71" i="18"/>
  <c r="B71" i="18"/>
  <c r="D70" i="18"/>
  <c r="C70" i="18"/>
  <c r="B70" i="18"/>
  <c r="D69" i="18"/>
  <c r="C69" i="18"/>
  <c r="B69" i="18"/>
  <c r="D68" i="18"/>
  <c r="C68" i="18"/>
  <c r="B68" i="18"/>
  <c r="D67" i="18"/>
  <c r="C67" i="18"/>
  <c r="B67" i="18"/>
  <c r="D66" i="18"/>
  <c r="C66" i="18"/>
  <c r="B66" i="18"/>
  <c r="D65" i="18"/>
  <c r="C65" i="18"/>
  <c r="B65" i="18"/>
  <c r="D64" i="18"/>
  <c r="C64" i="18"/>
  <c r="B64" i="18"/>
  <c r="D63" i="18"/>
  <c r="C63" i="18"/>
  <c r="B63" i="18"/>
  <c r="D62" i="18"/>
  <c r="C62" i="18"/>
  <c r="B62" i="18"/>
  <c r="D61" i="18"/>
  <c r="C61" i="18"/>
  <c r="B61" i="18"/>
  <c r="D35" i="18"/>
  <c r="C35" i="18"/>
  <c r="B35" i="18"/>
  <c r="D34" i="18"/>
  <c r="C34" i="18"/>
  <c r="B34" i="18"/>
  <c r="D33" i="18"/>
  <c r="C33" i="18"/>
  <c r="B33" i="18"/>
  <c r="D32" i="18"/>
  <c r="C32" i="18"/>
  <c r="B32" i="18"/>
  <c r="D31" i="18"/>
  <c r="C31" i="18"/>
  <c r="B31" i="18"/>
  <c r="D30" i="18"/>
  <c r="C30" i="18"/>
  <c r="B30" i="18"/>
  <c r="D29" i="18"/>
  <c r="C29" i="18"/>
  <c r="B29" i="18"/>
  <c r="D28" i="18"/>
  <c r="C28" i="18"/>
  <c r="B28" i="18"/>
  <c r="D27" i="18"/>
  <c r="C27" i="18"/>
  <c r="B27" i="18"/>
  <c r="D26" i="18"/>
  <c r="C26" i="18"/>
  <c r="B26" i="18"/>
  <c r="D25" i="18"/>
  <c r="C25" i="18"/>
  <c r="B25" i="18"/>
  <c r="D24" i="18"/>
  <c r="C24" i="18"/>
  <c r="B24" i="18"/>
  <c r="D23" i="18"/>
  <c r="C23" i="18"/>
  <c r="B23" i="18"/>
  <c r="D22" i="18"/>
  <c r="C22" i="18"/>
  <c r="B22" i="18"/>
  <c r="D21" i="18"/>
  <c r="C21" i="18"/>
  <c r="B21" i="18"/>
  <c r="D20" i="18"/>
  <c r="C20" i="18"/>
  <c r="B20" i="18"/>
  <c r="D19" i="18"/>
  <c r="C19" i="18"/>
  <c r="B19" i="18"/>
  <c r="D18" i="18"/>
  <c r="C18" i="18"/>
  <c r="B18" i="18"/>
  <c r="D17" i="18"/>
  <c r="C17" i="18"/>
  <c r="B17" i="18"/>
  <c r="D16" i="18"/>
  <c r="C16" i="18"/>
  <c r="B16" i="18"/>
  <c r="D15" i="18"/>
  <c r="C15" i="18"/>
  <c r="B15" i="18"/>
  <c r="D14" i="18"/>
  <c r="C14" i="18"/>
  <c r="B14" i="18"/>
  <c r="D13" i="18"/>
  <c r="C13" i="18"/>
  <c r="B13" i="18"/>
  <c r="D12" i="18"/>
  <c r="C12" i="18"/>
  <c r="B12" i="18"/>
  <c r="D329" i="17" l="1"/>
  <c r="C329" i="17"/>
  <c r="B329" i="17"/>
  <c r="D328" i="17"/>
  <c r="C328" i="17"/>
  <c r="B328" i="17"/>
  <c r="D327" i="17"/>
  <c r="C327" i="17"/>
  <c r="B327" i="17"/>
  <c r="D326" i="17"/>
  <c r="C326" i="17"/>
  <c r="B326" i="17"/>
  <c r="D325" i="17"/>
  <c r="C325" i="17"/>
  <c r="B325" i="17"/>
  <c r="D324" i="17"/>
  <c r="C324" i="17"/>
  <c r="B324" i="17"/>
  <c r="D323" i="17"/>
  <c r="C323" i="17"/>
  <c r="B323" i="17"/>
  <c r="D322" i="17"/>
  <c r="C322" i="17"/>
  <c r="B322" i="17"/>
  <c r="D321" i="17"/>
  <c r="C321" i="17"/>
  <c r="B321" i="17"/>
  <c r="D320" i="17"/>
  <c r="C320" i="17"/>
  <c r="B320" i="17"/>
  <c r="D319" i="17"/>
  <c r="C319" i="17"/>
  <c r="B319" i="17"/>
  <c r="D318" i="17"/>
  <c r="C318" i="17"/>
  <c r="B318" i="17"/>
  <c r="D317" i="17"/>
  <c r="C317" i="17"/>
  <c r="B317" i="17"/>
  <c r="D316" i="17"/>
  <c r="C316" i="17"/>
  <c r="B316" i="17"/>
  <c r="D315" i="17"/>
  <c r="C315" i="17"/>
  <c r="B315" i="17"/>
  <c r="D314" i="17"/>
  <c r="C314" i="17"/>
  <c r="B314" i="17"/>
  <c r="D313" i="17"/>
  <c r="C313" i="17"/>
  <c r="B313" i="17"/>
  <c r="D312" i="17"/>
  <c r="C312" i="17"/>
  <c r="B312" i="17"/>
  <c r="D311" i="17"/>
  <c r="C311" i="17"/>
  <c r="B311" i="17"/>
  <c r="D310" i="17"/>
  <c r="C310" i="17"/>
  <c r="B310" i="17"/>
  <c r="D309" i="17"/>
  <c r="C309" i="17"/>
  <c r="B309" i="17"/>
  <c r="D308" i="17"/>
  <c r="C308" i="17"/>
  <c r="B308" i="17"/>
  <c r="D307" i="17"/>
  <c r="C307" i="17"/>
  <c r="B307" i="17"/>
  <c r="D306" i="17"/>
  <c r="C306" i="17"/>
  <c r="B306" i="17"/>
  <c r="D280" i="17"/>
  <c r="C280" i="17"/>
  <c r="B280" i="17"/>
  <c r="D279" i="17"/>
  <c r="C279" i="17"/>
  <c r="B279" i="17"/>
  <c r="D278" i="17"/>
  <c r="C278" i="17"/>
  <c r="B278" i="17"/>
  <c r="D277" i="17"/>
  <c r="C277" i="17"/>
  <c r="B277" i="17"/>
  <c r="D276" i="17"/>
  <c r="C276" i="17"/>
  <c r="B276" i="17"/>
  <c r="D275" i="17"/>
  <c r="C275" i="17"/>
  <c r="B275" i="17"/>
  <c r="D274" i="17"/>
  <c r="C274" i="17"/>
  <c r="B274" i="17"/>
  <c r="D273" i="17"/>
  <c r="C273" i="17"/>
  <c r="B273" i="17"/>
  <c r="D272" i="17"/>
  <c r="C272" i="17"/>
  <c r="B272" i="17"/>
  <c r="D271" i="17"/>
  <c r="C271" i="17"/>
  <c r="B271" i="17"/>
  <c r="D270" i="17"/>
  <c r="C270" i="17"/>
  <c r="B270" i="17"/>
  <c r="D269" i="17"/>
  <c r="C269" i="17"/>
  <c r="B269" i="17"/>
  <c r="D268" i="17"/>
  <c r="C268" i="17"/>
  <c r="B268" i="17"/>
  <c r="D267" i="17"/>
  <c r="C267" i="17"/>
  <c r="B267" i="17"/>
  <c r="D266" i="17"/>
  <c r="C266" i="17"/>
  <c r="B266" i="17"/>
  <c r="D265" i="17"/>
  <c r="C265" i="17"/>
  <c r="B265" i="17"/>
  <c r="D264" i="17"/>
  <c r="C264" i="17"/>
  <c r="B264" i="17"/>
  <c r="D263" i="17"/>
  <c r="C263" i="17"/>
  <c r="B263" i="17"/>
  <c r="D262" i="17"/>
  <c r="C262" i="17"/>
  <c r="B262" i="17"/>
  <c r="D261" i="17"/>
  <c r="C261" i="17"/>
  <c r="B261" i="17"/>
  <c r="D260" i="17"/>
  <c r="C260" i="17"/>
  <c r="B260" i="17"/>
  <c r="D259" i="17"/>
  <c r="C259" i="17"/>
  <c r="B259" i="17"/>
  <c r="D258" i="17"/>
  <c r="C258" i="17"/>
  <c r="B258" i="17"/>
  <c r="D257" i="17"/>
  <c r="C257" i="17"/>
  <c r="B257" i="17"/>
  <c r="D227" i="17"/>
  <c r="C227" i="17"/>
  <c r="B227" i="17"/>
  <c r="D226" i="17"/>
  <c r="C226" i="17"/>
  <c r="B226" i="17"/>
  <c r="D225" i="17"/>
  <c r="C225" i="17"/>
  <c r="B225" i="17"/>
  <c r="D224" i="17"/>
  <c r="C224" i="17"/>
  <c r="B224" i="17"/>
  <c r="D223" i="17"/>
  <c r="C223" i="17"/>
  <c r="B223" i="17"/>
  <c r="D222" i="17"/>
  <c r="C222" i="17"/>
  <c r="B222" i="17"/>
  <c r="D221" i="17"/>
  <c r="C221" i="17"/>
  <c r="B221" i="17"/>
  <c r="D220" i="17"/>
  <c r="C220" i="17"/>
  <c r="B220" i="17"/>
  <c r="D219" i="17"/>
  <c r="C219" i="17"/>
  <c r="B219" i="17"/>
  <c r="D218" i="17"/>
  <c r="C218" i="17"/>
  <c r="B218" i="17"/>
  <c r="D217" i="17"/>
  <c r="C217" i="17"/>
  <c r="B217" i="17"/>
  <c r="D216" i="17"/>
  <c r="C216" i="17"/>
  <c r="B216" i="17"/>
  <c r="D215" i="17"/>
  <c r="C215" i="17"/>
  <c r="B215" i="17"/>
  <c r="D214" i="17"/>
  <c r="C214" i="17"/>
  <c r="B214" i="17"/>
  <c r="D213" i="17"/>
  <c r="C213" i="17"/>
  <c r="B213" i="17"/>
  <c r="D212" i="17"/>
  <c r="C212" i="17"/>
  <c r="B212" i="17"/>
  <c r="D211" i="17"/>
  <c r="C211" i="17"/>
  <c r="B211" i="17"/>
  <c r="D210" i="17"/>
  <c r="C210" i="17"/>
  <c r="B210" i="17"/>
  <c r="D209" i="17"/>
  <c r="C209" i="17"/>
  <c r="B209" i="17"/>
  <c r="D208" i="17"/>
  <c r="C208" i="17"/>
  <c r="B208" i="17"/>
  <c r="D175" i="17"/>
  <c r="C175" i="17"/>
  <c r="B175" i="17"/>
  <c r="D174" i="17"/>
  <c r="C174" i="17"/>
  <c r="B174" i="17"/>
  <c r="D173" i="17"/>
  <c r="C173" i="17"/>
  <c r="B173" i="17"/>
  <c r="D172" i="17"/>
  <c r="C172" i="17"/>
  <c r="B172" i="17"/>
  <c r="D171" i="17"/>
  <c r="C171" i="17"/>
  <c r="B171" i="17"/>
  <c r="D170" i="17"/>
  <c r="C170" i="17"/>
  <c r="B170" i="17"/>
  <c r="D169" i="17"/>
  <c r="C169" i="17"/>
  <c r="B169" i="17"/>
  <c r="D168" i="17"/>
  <c r="C168" i="17"/>
  <c r="B168" i="17"/>
  <c r="D167" i="17"/>
  <c r="C167" i="17"/>
  <c r="B167" i="17"/>
  <c r="D166" i="17"/>
  <c r="C166" i="17"/>
  <c r="B166" i="17"/>
  <c r="D165" i="17"/>
  <c r="C165" i="17"/>
  <c r="B165" i="17"/>
  <c r="D164" i="17"/>
  <c r="C164" i="17"/>
  <c r="B164" i="17"/>
  <c r="D163" i="17"/>
  <c r="C163" i="17"/>
  <c r="B163" i="17"/>
  <c r="D162" i="17"/>
  <c r="C162" i="17"/>
  <c r="B162" i="17"/>
  <c r="D161" i="17"/>
  <c r="C161" i="17"/>
  <c r="B161" i="17"/>
  <c r="D160" i="17"/>
  <c r="C160" i="17"/>
  <c r="B160" i="17"/>
  <c r="D159" i="17"/>
  <c r="C159" i="17"/>
  <c r="B159" i="17"/>
  <c r="D129" i="17"/>
  <c r="C129" i="17"/>
  <c r="B129" i="17"/>
  <c r="D128" i="17"/>
  <c r="C128" i="17"/>
  <c r="B128" i="17"/>
  <c r="D127" i="17"/>
  <c r="C127" i="17"/>
  <c r="B127" i="17"/>
  <c r="D126" i="17"/>
  <c r="C126" i="17"/>
  <c r="B126" i="17"/>
  <c r="D125" i="17"/>
  <c r="C125" i="17"/>
  <c r="B125" i="17"/>
  <c r="D124" i="17"/>
  <c r="C124" i="17"/>
  <c r="B124" i="17"/>
  <c r="D123" i="17"/>
  <c r="C123" i="17"/>
  <c r="B123" i="17"/>
  <c r="D122" i="17"/>
  <c r="C122" i="17"/>
  <c r="B122" i="17"/>
  <c r="D121" i="17"/>
  <c r="C121" i="17"/>
  <c r="B121" i="17"/>
  <c r="D120" i="17"/>
  <c r="C120" i="17"/>
  <c r="B120" i="17"/>
  <c r="D119" i="17"/>
  <c r="C119" i="17"/>
  <c r="B119" i="17"/>
  <c r="D118" i="17"/>
  <c r="C118" i="17"/>
  <c r="B118" i="17"/>
  <c r="D117" i="17"/>
  <c r="C117" i="17"/>
  <c r="B117" i="17"/>
  <c r="D116" i="17"/>
  <c r="C116" i="17"/>
  <c r="B116" i="17"/>
  <c r="D115" i="17"/>
  <c r="C115" i="17"/>
  <c r="B115" i="17"/>
  <c r="D114" i="17"/>
  <c r="C114" i="17"/>
  <c r="B114" i="17"/>
  <c r="D113" i="17"/>
  <c r="C113" i="17"/>
  <c r="B113" i="17"/>
  <c r="D112" i="17"/>
  <c r="C112" i="17"/>
  <c r="B112" i="17"/>
  <c r="D111" i="17"/>
  <c r="C111" i="17"/>
  <c r="B111" i="17"/>
  <c r="D110" i="17"/>
  <c r="C110" i="17"/>
  <c r="B110" i="17"/>
  <c r="D75" i="17"/>
  <c r="C75" i="17"/>
  <c r="B75" i="17"/>
  <c r="D74" i="17"/>
  <c r="C74" i="17"/>
  <c r="B74" i="17"/>
  <c r="D73" i="17"/>
  <c r="C73" i="17"/>
  <c r="B73" i="17"/>
  <c r="D72" i="17"/>
  <c r="C72" i="17"/>
  <c r="B72" i="17"/>
  <c r="D71" i="17"/>
  <c r="C71" i="17"/>
  <c r="B71" i="17"/>
  <c r="D70" i="17"/>
  <c r="C70" i="17"/>
  <c r="B70" i="17"/>
  <c r="D69" i="17"/>
  <c r="C69" i="17"/>
  <c r="B69" i="17"/>
  <c r="D68" i="17"/>
  <c r="C68" i="17"/>
  <c r="B68" i="17"/>
  <c r="D67" i="17"/>
  <c r="C67" i="17"/>
  <c r="B67" i="17"/>
  <c r="D66" i="17"/>
  <c r="C66" i="17"/>
  <c r="B66" i="17"/>
  <c r="D65" i="17"/>
  <c r="C65" i="17"/>
  <c r="B65" i="17"/>
  <c r="D64" i="17"/>
  <c r="C64" i="17"/>
  <c r="B64" i="17"/>
  <c r="D63" i="17"/>
  <c r="C63" i="17"/>
  <c r="B63" i="17"/>
  <c r="D62" i="17"/>
  <c r="C62" i="17"/>
  <c r="B62" i="17"/>
  <c r="D61" i="17"/>
  <c r="C61" i="17"/>
  <c r="B61" i="17"/>
  <c r="D35" i="17"/>
  <c r="C35" i="17"/>
  <c r="B35" i="17"/>
  <c r="D34" i="17"/>
  <c r="C34" i="17"/>
  <c r="B34" i="17"/>
  <c r="D33" i="17"/>
  <c r="C33" i="17"/>
  <c r="B33" i="17"/>
  <c r="D32" i="17"/>
  <c r="C32" i="17"/>
  <c r="B32" i="17"/>
  <c r="D31" i="17"/>
  <c r="C31" i="17"/>
  <c r="B31" i="17"/>
  <c r="D30" i="17"/>
  <c r="C30" i="17"/>
  <c r="B30" i="17"/>
  <c r="D29" i="17"/>
  <c r="C29" i="17"/>
  <c r="B29" i="17"/>
  <c r="D28" i="17"/>
  <c r="C28" i="17"/>
  <c r="B28" i="17"/>
  <c r="D27" i="17"/>
  <c r="C27" i="17"/>
  <c r="B27" i="17"/>
  <c r="D26" i="17"/>
  <c r="C26" i="17"/>
  <c r="B26" i="17"/>
  <c r="D25" i="17"/>
  <c r="C25" i="17"/>
  <c r="B25" i="17"/>
  <c r="D24" i="17"/>
  <c r="C24" i="17"/>
  <c r="B24" i="17"/>
  <c r="D23" i="17"/>
  <c r="C23" i="17"/>
  <c r="B23" i="17"/>
  <c r="D22" i="17"/>
  <c r="C22" i="17"/>
  <c r="B22" i="17"/>
  <c r="D21" i="17"/>
  <c r="C21" i="17"/>
  <c r="B21" i="17"/>
  <c r="D20" i="17"/>
  <c r="C20" i="17"/>
  <c r="B20" i="17"/>
  <c r="D19" i="17"/>
  <c r="C19" i="17"/>
  <c r="B19" i="17"/>
  <c r="D18" i="17"/>
  <c r="C18" i="17"/>
  <c r="B18" i="17"/>
  <c r="D17" i="17"/>
  <c r="C17" i="17"/>
  <c r="B17" i="17"/>
  <c r="D16" i="17"/>
  <c r="C16" i="17"/>
  <c r="B16" i="17"/>
  <c r="D15" i="17"/>
  <c r="C15" i="17"/>
  <c r="B15" i="17"/>
  <c r="D14" i="17"/>
  <c r="C14" i="17"/>
  <c r="B14" i="17"/>
  <c r="D13" i="17"/>
  <c r="C13" i="17"/>
  <c r="B13" i="17"/>
  <c r="D12" i="17"/>
  <c r="C12" i="17"/>
  <c r="B12" i="17"/>
  <c r="D329" i="16"/>
  <c r="C329" i="16"/>
  <c r="B329" i="16"/>
  <c r="D328" i="16"/>
  <c r="C328" i="16"/>
  <c r="B328" i="16"/>
  <c r="D327" i="16"/>
  <c r="C327" i="16"/>
  <c r="B327" i="16"/>
  <c r="D326" i="16"/>
  <c r="C326" i="16"/>
  <c r="B326" i="16"/>
  <c r="D325" i="16"/>
  <c r="C325" i="16"/>
  <c r="B325" i="16"/>
  <c r="D324" i="16"/>
  <c r="C324" i="16"/>
  <c r="B324" i="16"/>
  <c r="D323" i="16"/>
  <c r="C323" i="16"/>
  <c r="B323" i="16"/>
  <c r="D322" i="16"/>
  <c r="C322" i="16"/>
  <c r="B322" i="16"/>
  <c r="D321" i="16"/>
  <c r="C321" i="16"/>
  <c r="B321" i="16"/>
  <c r="D320" i="16"/>
  <c r="C320" i="16"/>
  <c r="B320" i="16"/>
  <c r="D319" i="16"/>
  <c r="C319" i="16"/>
  <c r="B319" i="16"/>
  <c r="D318" i="16"/>
  <c r="C318" i="16"/>
  <c r="B318" i="16"/>
  <c r="D317" i="16"/>
  <c r="C317" i="16"/>
  <c r="B317" i="16"/>
  <c r="D316" i="16"/>
  <c r="C316" i="16"/>
  <c r="B316" i="16"/>
  <c r="D315" i="16"/>
  <c r="C315" i="16"/>
  <c r="B315" i="16"/>
  <c r="D314" i="16"/>
  <c r="C314" i="16"/>
  <c r="B314" i="16"/>
  <c r="D313" i="16"/>
  <c r="C313" i="16"/>
  <c r="B313" i="16"/>
  <c r="D312" i="16"/>
  <c r="C312" i="16"/>
  <c r="B312" i="16"/>
  <c r="D311" i="16"/>
  <c r="C311" i="16"/>
  <c r="B311" i="16"/>
  <c r="D310" i="16"/>
  <c r="C310" i="16"/>
  <c r="B310" i="16"/>
  <c r="D309" i="16"/>
  <c r="C309" i="16"/>
  <c r="B309" i="16"/>
  <c r="D308" i="16"/>
  <c r="C308" i="16"/>
  <c r="B308" i="16"/>
  <c r="D307" i="16"/>
  <c r="C307" i="16"/>
  <c r="B307" i="16"/>
  <c r="D306" i="16"/>
  <c r="C306" i="16"/>
  <c r="B306" i="16"/>
  <c r="D280" i="16"/>
  <c r="C280" i="16"/>
  <c r="B280" i="16"/>
  <c r="D279" i="16"/>
  <c r="C279" i="16"/>
  <c r="B279" i="16"/>
  <c r="D278" i="16"/>
  <c r="C278" i="16"/>
  <c r="B278" i="16"/>
  <c r="D277" i="16"/>
  <c r="C277" i="16"/>
  <c r="B277" i="16"/>
  <c r="D276" i="16"/>
  <c r="C276" i="16"/>
  <c r="B276" i="16"/>
  <c r="D275" i="16"/>
  <c r="C275" i="16"/>
  <c r="B275" i="16"/>
  <c r="D274" i="16"/>
  <c r="C274" i="16"/>
  <c r="B274" i="16"/>
  <c r="D273" i="16"/>
  <c r="C273" i="16"/>
  <c r="B273" i="16"/>
  <c r="D272" i="16"/>
  <c r="C272" i="16"/>
  <c r="B272" i="16"/>
  <c r="D271" i="16"/>
  <c r="C271" i="16"/>
  <c r="B271" i="16"/>
  <c r="D270" i="16"/>
  <c r="C270" i="16"/>
  <c r="B270" i="16"/>
  <c r="D269" i="16"/>
  <c r="C269" i="16"/>
  <c r="B269" i="16"/>
  <c r="D268" i="16"/>
  <c r="C268" i="16"/>
  <c r="B268" i="16"/>
  <c r="D267" i="16"/>
  <c r="C267" i="16"/>
  <c r="B267" i="16"/>
  <c r="D266" i="16"/>
  <c r="C266" i="16"/>
  <c r="B266" i="16"/>
  <c r="D265" i="16"/>
  <c r="C265" i="16"/>
  <c r="B265" i="16"/>
  <c r="D264" i="16"/>
  <c r="C264" i="16"/>
  <c r="B264" i="16"/>
  <c r="D263" i="16"/>
  <c r="C263" i="16"/>
  <c r="B263" i="16"/>
  <c r="D262" i="16"/>
  <c r="C262" i="16"/>
  <c r="B262" i="16"/>
  <c r="D261" i="16"/>
  <c r="C261" i="16"/>
  <c r="B261" i="16"/>
  <c r="D260" i="16"/>
  <c r="C260" i="16"/>
  <c r="B260" i="16"/>
  <c r="D259" i="16"/>
  <c r="C259" i="16"/>
  <c r="B259" i="16"/>
  <c r="D258" i="16"/>
  <c r="C258" i="16"/>
  <c r="B258" i="16"/>
  <c r="D257" i="16"/>
  <c r="C257" i="16"/>
  <c r="B257" i="16"/>
  <c r="D227" i="16"/>
  <c r="C227" i="16"/>
  <c r="B227" i="16"/>
  <c r="D226" i="16"/>
  <c r="C226" i="16"/>
  <c r="B226" i="16"/>
  <c r="D225" i="16"/>
  <c r="C225" i="16"/>
  <c r="B225" i="16"/>
  <c r="D224" i="16"/>
  <c r="C224" i="16"/>
  <c r="B224" i="16"/>
  <c r="D223" i="16"/>
  <c r="C223" i="16"/>
  <c r="B223" i="16"/>
  <c r="D222" i="16"/>
  <c r="C222" i="16"/>
  <c r="B222" i="16"/>
  <c r="D221" i="16"/>
  <c r="C221" i="16"/>
  <c r="B221" i="16"/>
  <c r="D220" i="16"/>
  <c r="C220" i="16"/>
  <c r="B220" i="16"/>
  <c r="D219" i="16"/>
  <c r="C219" i="16"/>
  <c r="B219" i="16"/>
  <c r="D218" i="16"/>
  <c r="C218" i="16"/>
  <c r="B218" i="16"/>
  <c r="D217" i="16"/>
  <c r="C217" i="16"/>
  <c r="B217" i="16"/>
  <c r="D216" i="16"/>
  <c r="C216" i="16"/>
  <c r="B216" i="16"/>
  <c r="D215" i="16"/>
  <c r="C215" i="16"/>
  <c r="B215" i="16"/>
  <c r="D214" i="16"/>
  <c r="C214" i="16"/>
  <c r="B214" i="16"/>
  <c r="D213" i="16"/>
  <c r="C213" i="16"/>
  <c r="B213" i="16"/>
  <c r="D212" i="16"/>
  <c r="C212" i="16"/>
  <c r="B212" i="16"/>
  <c r="D211" i="16"/>
  <c r="C211" i="16"/>
  <c r="B211" i="16"/>
  <c r="D210" i="16"/>
  <c r="C210" i="16"/>
  <c r="B210" i="16"/>
  <c r="D209" i="16"/>
  <c r="C209" i="16"/>
  <c r="B209" i="16"/>
  <c r="D208" i="16"/>
  <c r="C208" i="16"/>
  <c r="B208" i="16"/>
  <c r="D175" i="16"/>
  <c r="C175" i="16"/>
  <c r="B175" i="16"/>
  <c r="D174" i="16"/>
  <c r="C174" i="16"/>
  <c r="B174" i="16"/>
  <c r="D173" i="16"/>
  <c r="C173" i="16"/>
  <c r="B173" i="16"/>
  <c r="D172" i="16"/>
  <c r="C172" i="16"/>
  <c r="B172" i="16"/>
  <c r="D171" i="16"/>
  <c r="C171" i="16"/>
  <c r="B171" i="16"/>
  <c r="D170" i="16"/>
  <c r="C170" i="16"/>
  <c r="B170" i="16"/>
  <c r="D169" i="16"/>
  <c r="C169" i="16"/>
  <c r="B169" i="16"/>
  <c r="D168" i="16"/>
  <c r="C168" i="16"/>
  <c r="B168" i="16"/>
  <c r="D167" i="16"/>
  <c r="C167" i="16"/>
  <c r="B167" i="16"/>
  <c r="D166" i="16"/>
  <c r="C166" i="16"/>
  <c r="B166" i="16"/>
  <c r="D165" i="16"/>
  <c r="C165" i="16"/>
  <c r="B165" i="16"/>
  <c r="D164" i="16"/>
  <c r="C164" i="16"/>
  <c r="B164" i="16"/>
  <c r="D163" i="16"/>
  <c r="C163" i="16"/>
  <c r="B163" i="16"/>
  <c r="D162" i="16"/>
  <c r="C162" i="16"/>
  <c r="B162" i="16"/>
  <c r="D161" i="16"/>
  <c r="C161" i="16"/>
  <c r="B161" i="16"/>
  <c r="D160" i="16"/>
  <c r="C160" i="16"/>
  <c r="B160" i="16"/>
  <c r="D159" i="16"/>
  <c r="C159" i="16"/>
  <c r="B159" i="16"/>
  <c r="D129" i="16"/>
  <c r="C129" i="16"/>
  <c r="B129" i="16"/>
  <c r="D128" i="16"/>
  <c r="C128" i="16"/>
  <c r="B128" i="16"/>
  <c r="D127" i="16"/>
  <c r="C127" i="16"/>
  <c r="B127" i="16"/>
  <c r="D126" i="16"/>
  <c r="C126" i="16"/>
  <c r="B126" i="16"/>
  <c r="D125" i="16"/>
  <c r="C125" i="16"/>
  <c r="B125" i="16"/>
  <c r="D124" i="16"/>
  <c r="C124" i="16"/>
  <c r="B124" i="16"/>
  <c r="D123" i="16"/>
  <c r="C123" i="16"/>
  <c r="B123" i="16"/>
  <c r="D122" i="16"/>
  <c r="C122" i="16"/>
  <c r="B122" i="16"/>
  <c r="D121" i="16"/>
  <c r="C121" i="16"/>
  <c r="B121" i="16"/>
  <c r="D120" i="16"/>
  <c r="C120" i="16"/>
  <c r="B120" i="16"/>
  <c r="D119" i="16"/>
  <c r="C119" i="16"/>
  <c r="B119" i="16"/>
  <c r="D118" i="16"/>
  <c r="C118" i="16"/>
  <c r="B118" i="16"/>
  <c r="D117" i="16"/>
  <c r="C117" i="16"/>
  <c r="B117" i="16"/>
  <c r="D116" i="16"/>
  <c r="C116" i="16"/>
  <c r="B116" i="16"/>
  <c r="D115" i="16"/>
  <c r="C115" i="16"/>
  <c r="B115" i="16"/>
  <c r="D114" i="16"/>
  <c r="C114" i="16"/>
  <c r="B114" i="16"/>
  <c r="D113" i="16"/>
  <c r="C113" i="16"/>
  <c r="B113" i="16"/>
  <c r="D112" i="16"/>
  <c r="C112" i="16"/>
  <c r="B112" i="16"/>
  <c r="D111" i="16"/>
  <c r="C111" i="16"/>
  <c r="B111" i="16"/>
  <c r="D110" i="16"/>
  <c r="C110" i="16"/>
  <c r="B110" i="16"/>
  <c r="D75" i="16"/>
  <c r="C75" i="16"/>
  <c r="B75" i="16"/>
  <c r="D74" i="16"/>
  <c r="C74" i="16"/>
  <c r="B74" i="16"/>
  <c r="D73" i="16"/>
  <c r="C73" i="16"/>
  <c r="B73" i="16"/>
  <c r="D72" i="16"/>
  <c r="C72" i="16"/>
  <c r="B72" i="16"/>
  <c r="D71" i="16"/>
  <c r="C71" i="16"/>
  <c r="B71" i="16"/>
  <c r="D70" i="16"/>
  <c r="C70" i="16"/>
  <c r="B70" i="16"/>
  <c r="D69" i="16"/>
  <c r="C69" i="16"/>
  <c r="B69" i="16"/>
  <c r="D68" i="16"/>
  <c r="C68" i="16"/>
  <c r="B68" i="16"/>
  <c r="D67" i="16"/>
  <c r="C67" i="16"/>
  <c r="B67" i="16"/>
  <c r="D66" i="16"/>
  <c r="C66" i="16"/>
  <c r="B66" i="16"/>
  <c r="D65" i="16"/>
  <c r="C65" i="16"/>
  <c r="B65" i="16"/>
  <c r="D64" i="16"/>
  <c r="C64" i="16"/>
  <c r="B64" i="16"/>
  <c r="D63" i="16"/>
  <c r="C63" i="16"/>
  <c r="B63" i="16"/>
  <c r="D62" i="16"/>
  <c r="C62" i="16"/>
  <c r="B62" i="16"/>
  <c r="D61" i="16"/>
  <c r="C61" i="16"/>
  <c r="B61" i="16"/>
  <c r="D35" i="16"/>
  <c r="C35" i="16"/>
  <c r="B35" i="16"/>
  <c r="D34" i="16"/>
  <c r="C34" i="16"/>
  <c r="B34" i="16"/>
  <c r="D33" i="16"/>
  <c r="C33" i="16"/>
  <c r="B33" i="16"/>
  <c r="D32" i="16"/>
  <c r="C32" i="16"/>
  <c r="B32" i="16"/>
  <c r="D31" i="16"/>
  <c r="C31" i="16"/>
  <c r="B31" i="16"/>
  <c r="D30" i="16"/>
  <c r="C30" i="16"/>
  <c r="B30" i="16"/>
  <c r="D29" i="16"/>
  <c r="C29" i="16"/>
  <c r="B29" i="16"/>
  <c r="D28" i="16"/>
  <c r="C28" i="16"/>
  <c r="B28" i="16"/>
  <c r="D27" i="16"/>
  <c r="C27" i="16"/>
  <c r="B27" i="16"/>
  <c r="D26" i="16"/>
  <c r="C26" i="16"/>
  <c r="B26" i="16"/>
  <c r="D25" i="16"/>
  <c r="C25" i="16"/>
  <c r="B25" i="16"/>
  <c r="D24" i="16"/>
  <c r="C24" i="16"/>
  <c r="B24" i="16"/>
  <c r="D23" i="16"/>
  <c r="C23" i="16"/>
  <c r="B23" i="16"/>
  <c r="D22" i="16"/>
  <c r="C22" i="16"/>
  <c r="B22" i="16"/>
  <c r="D21" i="16"/>
  <c r="C21" i="16"/>
  <c r="B21" i="16"/>
  <c r="D20" i="16"/>
  <c r="C20" i="16"/>
  <c r="B20" i="16"/>
  <c r="D19" i="16"/>
  <c r="C19" i="16"/>
  <c r="B19" i="16"/>
  <c r="D18" i="16"/>
  <c r="C18" i="16"/>
  <c r="B18" i="16"/>
  <c r="D17" i="16"/>
  <c r="C17" i="16"/>
  <c r="B17" i="16"/>
  <c r="D16" i="16"/>
  <c r="C16" i="16"/>
  <c r="B16" i="16"/>
  <c r="D15" i="16"/>
  <c r="C15" i="16"/>
  <c r="B15" i="16"/>
  <c r="D14" i="16"/>
  <c r="C14" i="16"/>
  <c r="B14" i="16"/>
  <c r="D13" i="16"/>
  <c r="C13" i="16"/>
  <c r="B13" i="16"/>
  <c r="D12" i="16"/>
  <c r="C12" i="16"/>
  <c r="B12" i="16"/>
  <c r="D329" i="15"/>
  <c r="C329" i="15"/>
  <c r="B329" i="15"/>
  <c r="D328" i="15"/>
  <c r="C328" i="15"/>
  <c r="B328" i="15"/>
  <c r="D327" i="15"/>
  <c r="C327" i="15"/>
  <c r="B327" i="15"/>
  <c r="D326" i="15"/>
  <c r="C326" i="15"/>
  <c r="B326" i="15"/>
  <c r="D325" i="15"/>
  <c r="C325" i="15"/>
  <c r="B325" i="15"/>
  <c r="D324" i="15"/>
  <c r="C324" i="15"/>
  <c r="B324" i="15"/>
  <c r="D323" i="15"/>
  <c r="C323" i="15"/>
  <c r="B323" i="15"/>
  <c r="D322" i="15"/>
  <c r="C322" i="15"/>
  <c r="B322" i="15"/>
  <c r="D321" i="15"/>
  <c r="C321" i="15"/>
  <c r="B321" i="15"/>
  <c r="D320" i="15"/>
  <c r="C320" i="15"/>
  <c r="B320" i="15"/>
  <c r="D319" i="15"/>
  <c r="C319" i="15"/>
  <c r="B319" i="15"/>
  <c r="D318" i="15"/>
  <c r="C318" i="15"/>
  <c r="B318" i="15"/>
  <c r="D317" i="15"/>
  <c r="C317" i="15"/>
  <c r="B317" i="15"/>
  <c r="D316" i="15"/>
  <c r="C316" i="15"/>
  <c r="B316" i="15"/>
  <c r="D315" i="15"/>
  <c r="C315" i="15"/>
  <c r="B315" i="15"/>
  <c r="D314" i="15"/>
  <c r="C314" i="15"/>
  <c r="B314" i="15"/>
  <c r="D313" i="15"/>
  <c r="C313" i="15"/>
  <c r="B313" i="15"/>
  <c r="D312" i="15"/>
  <c r="C312" i="15"/>
  <c r="B312" i="15"/>
  <c r="D311" i="15"/>
  <c r="C311" i="15"/>
  <c r="B311" i="15"/>
  <c r="D310" i="15"/>
  <c r="C310" i="15"/>
  <c r="B310" i="15"/>
  <c r="D309" i="15"/>
  <c r="C309" i="15"/>
  <c r="B309" i="15"/>
  <c r="D308" i="15"/>
  <c r="C308" i="15"/>
  <c r="B308" i="15"/>
  <c r="D307" i="15"/>
  <c r="C307" i="15"/>
  <c r="B307" i="15"/>
  <c r="D306" i="15"/>
  <c r="C306" i="15"/>
  <c r="B306" i="15"/>
  <c r="D280" i="15"/>
  <c r="C280" i="15"/>
  <c r="B280" i="15"/>
  <c r="D279" i="15"/>
  <c r="C279" i="15"/>
  <c r="B279" i="15"/>
  <c r="D278" i="15"/>
  <c r="C278" i="15"/>
  <c r="B278" i="15"/>
  <c r="D277" i="15"/>
  <c r="C277" i="15"/>
  <c r="B277" i="15"/>
  <c r="D276" i="15"/>
  <c r="C276" i="15"/>
  <c r="B276" i="15"/>
  <c r="D275" i="15"/>
  <c r="C275" i="15"/>
  <c r="B275" i="15"/>
  <c r="D274" i="15"/>
  <c r="C274" i="15"/>
  <c r="B274" i="15"/>
  <c r="D273" i="15"/>
  <c r="C273" i="15"/>
  <c r="B273" i="15"/>
  <c r="D272" i="15"/>
  <c r="C272" i="15"/>
  <c r="B272" i="15"/>
  <c r="D271" i="15"/>
  <c r="C271" i="15"/>
  <c r="B271" i="15"/>
  <c r="D270" i="15"/>
  <c r="C270" i="15"/>
  <c r="B270" i="15"/>
  <c r="D269" i="15"/>
  <c r="C269" i="15"/>
  <c r="B269" i="15"/>
  <c r="D268" i="15"/>
  <c r="C268" i="15"/>
  <c r="B268" i="15"/>
  <c r="D267" i="15"/>
  <c r="C267" i="15"/>
  <c r="B267" i="15"/>
  <c r="D266" i="15"/>
  <c r="C266" i="15"/>
  <c r="B266" i="15"/>
  <c r="D265" i="15"/>
  <c r="C265" i="15"/>
  <c r="B265" i="15"/>
  <c r="D264" i="15"/>
  <c r="C264" i="15"/>
  <c r="B264" i="15"/>
  <c r="D263" i="15"/>
  <c r="C263" i="15"/>
  <c r="B263" i="15"/>
  <c r="D262" i="15"/>
  <c r="C262" i="15"/>
  <c r="B262" i="15"/>
  <c r="D261" i="15"/>
  <c r="C261" i="15"/>
  <c r="B261" i="15"/>
  <c r="D260" i="15"/>
  <c r="C260" i="15"/>
  <c r="B260" i="15"/>
  <c r="D259" i="15"/>
  <c r="C259" i="15"/>
  <c r="B259" i="15"/>
  <c r="D258" i="15"/>
  <c r="C258" i="15"/>
  <c r="B258" i="15"/>
  <c r="D257" i="15"/>
  <c r="C257" i="15"/>
  <c r="B257" i="15"/>
  <c r="D227" i="15"/>
  <c r="C227" i="15"/>
  <c r="B227" i="15"/>
  <c r="D226" i="15"/>
  <c r="C226" i="15"/>
  <c r="B226" i="15"/>
  <c r="D225" i="15"/>
  <c r="C225" i="15"/>
  <c r="B225" i="15"/>
  <c r="D224" i="15"/>
  <c r="C224" i="15"/>
  <c r="B224" i="15"/>
  <c r="D223" i="15"/>
  <c r="C223" i="15"/>
  <c r="B223" i="15"/>
  <c r="D222" i="15"/>
  <c r="C222" i="15"/>
  <c r="B222" i="15"/>
  <c r="D221" i="15"/>
  <c r="C221" i="15"/>
  <c r="B221" i="15"/>
  <c r="D220" i="15"/>
  <c r="C220" i="15"/>
  <c r="B220" i="15"/>
  <c r="D219" i="15"/>
  <c r="C219" i="15"/>
  <c r="B219" i="15"/>
  <c r="D218" i="15"/>
  <c r="C218" i="15"/>
  <c r="B218" i="15"/>
  <c r="D217" i="15"/>
  <c r="C217" i="15"/>
  <c r="B217" i="15"/>
  <c r="D216" i="15"/>
  <c r="C216" i="15"/>
  <c r="B216" i="15"/>
  <c r="D215" i="15"/>
  <c r="C215" i="15"/>
  <c r="B215" i="15"/>
  <c r="D214" i="15"/>
  <c r="C214" i="15"/>
  <c r="B214" i="15"/>
  <c r="D213" i="15"/>
  <c r="C213" i="15"/>
  <c r="B213" i="15"/>
  <c r="D212" i="15"/>
  <c r="C212" i="15"/>
  <c r="B212" i="15"/>
  <c r="D211" i="15"/>
  <c r="C211" i="15"/>
  <c r="B211" i="15"/>
  <c r="D210" i="15"/>
  <c r="C210" i="15"/>
  <c r="B210" i="15"/>
  <c r="D209" i="15"/>
  <c r="C209" i="15"/>
  <c r="B209" i="15"/>
  <c r="D208" i="15"/>
  <c r="C208" i="15"/>
  <c r="B208" i="15"/>
  <c r="D175" i="15"/>
  <c r="C175" i="15"/>
  <c r="B175" i="15"/>
  <c r="D174" i="15"/>
  <c r="C174" i="15"/>
  <c r="B174" i="15"/>
  <c r="D173" i="15"/>
  <c r="C173" i="15"/>
  <c r="B173" i="15"/>
  <c r="D172" i="15"/>
  <c r="C172" i="15"/>
  <c r="B172" i="15"/>
  <c r="D171" i="15"/>
  <c r="C171" i="15"/>
  <c r="B171" i="15"/>
  <c r="D170" i="15"/>
  <c r="C170" i="15"/>
  <c r="B170" i="15"/>
  <c r="D169" i="15"/>
  <c r="C169" i="15"/>
  <c r="B169" i="15"/>
  <c r="D168" i="15"/>
  <c r="C168" i="15"/>
  <c r="B168" i="15"/>
  <c r="D167" i="15"/>
  <c r="C167" i="15"/>
  <c r="B167" i="15"/>
  <c r="D166" i="15"/>
  <c r="C166" i="15"/>
  <c r="B166" i="15"/>
  <c r="D165" i="15"/>
  <c r="C165" i="15"/>
  <c r="B165" i="15"/>
  <c r="D164" i="15"/>
  <c r="C164" i="15"/>
  <c r="B164" i="15"/>
  <c r="D163" i="15"/>
  <c r="C163" i="15"/>
  <c r="B163" i="15"/>
  <c r="D162" i="15"/>
  <c r="C162" i="15"/>
  <c r="B162" i="15"/>
  <c r="D161" i="15"/>
  <c r="C161" i="15"/>
  <c r="B161" i="15"/>
  <c r="D160" i="15"/>
  <c r="C160" i="15"/>
  <c r="B160" i="15"/>
  <c r="D159" i="15"/>
  <c r="C159" i="15"/>
  <c r="B159" i="15"/>
  <c r="D129" i="15"/>
  <c r="C129" i="15"/>
  <c r="B129" i="15"/>
  <c r="D128" i="15"/>
  <c r="C128" i="15"/>
  <c r="B128" i="15"/>
  <c r="D127" i="15"/>
  <c r="C127" i="15"/>
  <c r="B127" i="15"/>
  <c r="D126" i="15"/>
  <c r="C126" i="15"/>
  <c r="B126" i="15"/>
  <c r="D125" i="15"/>
  <c r="C125" i="15"/>
  <c r="B125" i="15"/>
  <c r="D124" i="15"/>
  <c r="C124" i="15"/>
  <c r="B124" i="15"/>
  <c r="D123" i="15"/>
  <c r="C123" i="15"/>
  <c r="B123" i="15"/>
  <c r="D122" i="15"/>
  <c r="C122" i="15"/>
  <c r="B122" i="15"/>
  <c r="D121" i="15"/>
  <c r="C121" i="15"/>
  <c r="B121" i="15"/>
  <c r="D120" i="15"/>
  <c r="C120" i="15"/>
  <c r="B120" i="15"/>
  <c r="D119" i="15"/>
  <c r="C119" i="15"/>
  <c r="B119" i="15"/>
  <c r="D118" i="15"/>
  <c r="C118" i="15"/>
  <c r="B118" i="15"/>
  <c r="D117" i="15"/>
  <c r="C117" i="15"/>
  <c r="B117" i="15"/>
  <c r="D116" i="15"/>
  <c r="C116" i="15"/>
  <c r="B116" i="15"/>
  <c r="D115" i="15"/>
  <c r="C115" i="15"/>
  <c r="B115" i="15"/>
  <c r="D114" i="15"/>
  <c r="C114" i="15"/>
  <c r="B114" i="15"/>
  <c r="D113" i="15"/>
  <c r="C113" i="15"/>
  <c r="B113" i="15"/>
  <c r="D112" i="15"/>
  <c r="C112" i="15"/>
  <c r="B112" i="15"/>
  <c r="D111" i="15"/>
  <c r="C111" i="15"/>
  <c r="B111" i="15"/>
  <c r="D110" i="15"/>
  <c r="C110" i="15"/>
  <c r="B110" i="15"/>
  <c r="D75" i="15"/>
  <c r="C75" i="15"/>
  <c r="B75" i="15"/>
  <c r="D74" i="15"/>
  <c r="C74" i="15"/>
  <c r="B74" i="15"/>
  <c r="D73" i="15"/>
  <c r="C73" i="15"/>
  <c r="B73" i="15"/>
  <c r="D72" i="15"/>
  <c r="C72" i="15"/>
  <c r="B72" i="15"/>
  <c r="D71" i="15"/>
  <c r="C71" i="15"/>
  <c r="B71" i="15"/>
  <c r="D70" i="15"/>
  <c r="C70" i="15"/>
  <c r="B70" i="15"/>
  <c r="D69" i="15"/>
  <c r="C69" i="15"/>
  <c r="B69" i="15"/>
  <c r="D68" i="15"/>
  <c r="C68" i="15"/>
  <c r="B68" i="15"/>
  <c r="D67" i="15"/>
  <c r="C67" i="15"/>
  <c r="B67" i="15"/>
  <c r="D66" i="15"/>
  <c r="C66" i="15"/>
  <c r="B66" i="15"/>
  <c r="D65" i="15"/>
  <c r="C65" i="15"/>
  <c r="B65" i="15"/>
  <c r="D64" i="15"/>
  <c r="C64" i="15"/>
  <c r="B64" i="15"/>
  <c r="D63" i="15"/>
  <c r="C63" i="15"/>
  <c r="B63" i="15"/>
  <c r="D62" i="15"/>
  <c r="C62" i="15"/>
  <c r="B62" i="15"/>
  <c r="D61" i="15"/>
  <c r="C61" i="15"/>
  <c r="B61" i="15"/>
  <c r="D35" i="15"/>
  <c r="C35" i="15"/>
  <c r="B35" i="15"/>
  <c r="D34" i="15"/>
  <c r="C34" i="15"/>
  <c r="B34" i="15"/>
  <c r="D33" i="15"/>
  <c r="C33" i="15"/>
  <c r="B33" i="15"/>
  <c r="D32" i="15"/>
  <c r="C32" i="15"/>
  <c r="B32" i="15"/>
  <c r="D31" i="15"/>
  <c r="C31" i="15"/>
  <c r="B31" i="15"/>
  <c r="D30" i="15"/>
  <c r="C30" i="15"/>
  <c r="B30" i="15"/>
  <c r="D29" i="15"/>
  <c r="C29" i="15"/>
  <c r="B29" i="15"/>
  <c r="D28" i="15"/>
  <c r="C28" i="15"/>
  <c r="B28" i="15"/>
  <c r="D27" i="15"/>
  <c r="C27" i="15"/>
  <c r="B27" i="15"/>
  <c r="D26" i="15"/>
  <c r="C26" i="15"/>
  <c r="B26" i="15"/>
  <c r="D25" i="15"/>
  <c r="C25" i="15"/>
  <c r="B25" i="15"/>
  <c r="D24" i="15"/>
  <c r="C24" i="15"/>
  <c r="B24" i="15"/>
  <c r="D23" i="15"/>
  <c r="C23" i="15"/>
  <c r="B23" i="15"/>
  <c r="D22" i="15"/>
  <c r="C22" i="15"/>
  <c r="B22" i="15"/>
  <c r="D21" i="15"/>
  <c r="C21" i="15"/>
  <c r="B21" i="15"/>
  <c r="D20" i="15"/>
  <c r="C20" i="15"/>
  <c r="B20" i="15"/>
  <c r="D19" i="15"/>
  <c r="C19" i="15"/>
  <c r="B19" i="15"/>
  <c r="D18" i="15"/>
  <c r="C18" i="15"/>
  <c r="B18" i="15"/>
  <c r="D17" i="15"/>
  <c r="C17" i="15"/>
  <c r="B17" i="15"/>
  <c r="D16" i="15"/>
  <c r="C16" i="15"/>
  <c r="B16" i="15"/>
  <c r="D15" i="15"/>
  <c r="C15" i="15"/>
  <c r="B15" i="15"/>
  <c r="D14" i="15"/>
  <c r="C14" i="15"/>
  <c r="B14" i="15"/>
  <c r="D13" i="15"/>
  <c r="C13" i="15"/>
  <c r="B13" i="15"/>
  <c r="D12" i="15"/>
  <c r="C12" i="15"/>
  <c r="B12" i="15"/>
  <c r="D329" i="14"/>
  <c r="C329" i="14"/>
  <c r="B329" i="14"/>
  <c r="D328" i="14"/>
  <c r="C328" i="14"/>
  <c r="B328" i="14"/>
  <c r="D327" i="14"/>
  <c r="C327" i="14"/>
  <c r="B327" i="14"/>
  <c r="D326" i="14"/>
  <c r="C326" i="14"/>
  <c r="B326" i="14"/>
  <c r="D325" i="14"/>
  <c r="C325" i="14"/>
  <c r="B325" i="14"/>
  <c r="D324" i="14"/>
  <c r="C324" i="14"/>
  <c r="B324" i="14"/>
  <c r="D323" i="14"/>
  <c r="C323" i="14"/>
  <c r="B323" i="14"/>
  <c r="D322" i="14"/>
  <c r="C322" i="14"/>
  <c r="B322" i="14"/>
  <c r="D321" i="14"/>
  <c r="C321" i="14"/>
  <c r="B321" i="14"/>
  <c r="D320" i="14"/>
  <c r="C320" i="14"/>
  <c r="B320" i="14"/>
  <c r="D319" i="14"/>
  <c r="C319" i="14"/>
  <c r="B319" i="14"/>
  <c r="D318" i="14"/>
  <c r="C318" i="14"/>
  <c r="B318" i="14"/>
  <c r="D317" i="14"/>
  <c r="C317" i="14"/>
  <c r="B317" i="14"/>
  <c r="D316" i="14"/>
  <c r="C316" i="14"/>
  <c r="B316" i="14"/>
  <c r="D315" i="14"/>
  <c r="C315" i="14"/>
  <c r="B315" i="14"/>
  <c r="D314" i="14"/>
  <c r="C314" i="14"/>
  <c r="B314" i="14"/>
  <c r="D313" i="14"/>
  <c r="C313" i="14"/>
  <c r="B313" i="14"/>
  <c r="D312" i="14"/>
  <c r="C312" i="14"/>
  <c r="B312" i="14"/>
  <c r="D311" i="14"/>
  <c r="C311" i="14"/>
  <c r="B311" i="14"/>
  <c r="D310" i="14"/>
  <c r="C310" i="14"/>
  <c r="B310" i="14"/>
  <c r="D309" i="14"/>
  <c r="C309" i="14"/>
  <c r="B309" i="14"/>
  <c r="D308" i="14"/>
  <c r="C308" i="14"/>
  <c r="B308" i="14"/>
  <c r="D307" i="14"/>
  <c r="C307" i="14"/>
  <c r="B307" i="14"/>
  <c r="D306" i="14"/>
  <c r="C306" i="14"/>
  <c r="B306" i="14"/>
  <c r="D280" i="14"/>
  <c r="C280" i="14"/>
  <c r="B280" i="14"/>
  <c r="D279" i="14"/>
  <c r="C279" i="14"/>
  <c r="B279" i="14"/>
  <c r="D278" i="14"/>
  <c r="C278" i="14"/>
  <c r="B278" i="14"/>
  <c r="D277" i="14"/>
  <c r="C277" i="14"/>
  <c r="B277" i="14"/>
  <c r="D276" i="14"/>
  <c r="C276" i="14"/>
  <c r="B276" i="14"/>
  <c r="D275" i="14"/>
  <c r="C275" i="14"/>
  <c r="B275" i="14"/>
  <c r="D274" i="14"/>
  <c r="C274" i="14"/>
  <c r="B274" i="14"/>
  <c r="D273" i="14"/>
  <c r="C273" i="14"/>
  <c r="B273" i="14"/>
  <c r="D272" i="14"/>
  <c r="C272" i="14"/>
  <c r="B272" i="14"/>
  <c r="D271" i="14"/>
  <c r="C271" i="14"/>
  <c r="B271" i="14"/>
  <c r="D270" i="14"/>
  <c r="C270" i="14"/>
  <c r="B270" i="14"/>
  <c r="D269" i="14"/>
  <c r="C269" i="14"/>
  <c r="B269" i="14"/>
  <c r="D268" i="14"/>
  <c r="C268" i="14"/>
  <c r="B268" i="14"/>
  <c r="D267" i="14"/>
  <c r="C267" i="14"/>
  <c r="B267" i="14"/>
  <c r="D266" i="14"/>
  <c r="C266" i="14"/>
  <c r="B266" i="14"/>
  <c r="D265" i="14"/>
  <c r="C265" i="14"/>
  <c r="B265" i="14"/>
  <c r="D264" i="14"/>
  <c r="C264" i="14"/>
  <c r="B264" i="14"/>
  <c r="D263" i="14"/>
  <c r="C263" i="14"/>
  <c r="B263" i="14"/>
  <c r="D262" i="14"/>
  <c r="C262" i="14"/>
  <c r="B262" i="14"/>
  <c r="D261" i="14"/>
  <c r="C261" i="14"/>
  <c r="B261" i="14"/>
  <c r="D260" i="14"/>
  <c r="C260" i="14"/>
  <c r="B260" i="14"/>
  <c r="D259" i="14"/>
  <c r="C259" i="14"/>
  <c r="B259" i="14"/>
  <c r="D258" i="14"/>
  <c r="C258" i="14"/>
  <c r="B258" i="14"/>
  <c r="D257" i="14"/>
  <c r="C257" i="14"/>
  <c r="B257" i="14"/>
  <c r="D227" i="14"/>
  <c r="C227" i="14"/>
  <c r="B227" i="14"/>
  <c r="D226" i="14"/>
  <c r="C226" i="14"/>
  <c r="B226" i="14"/>
  <c r="D225" i="14"/>
  <c r="C225" i="14"/>
  <c r="B225" i="14"/>
  <c r="D224" i="14"/>
  <c r="C224" i="14"/>
  <c r="B224" i="14"/>
  <c r="D223" i="14"/>
  <c r="C223" i="14"/>
  <c r="B223" i="14"/>
  <c r="D222" i="14"/>
  <c r="C222" i="14"/>
  <c r="B222" i="14"/>
  <c r="D221" i="14"/>
  <c r="C221" i="14"/>
  <c r="B221" i="14"/>
  <c r="D220" i="14"/>
  <c r="C220" i="14"/>
  <c r="B220" i="14"/>
  <c r="D219" i="14"/>
  <c r="C219" i="14"/>
  <c r="B219" i="14"/>
  <c r="D218" i="14"/>
  <c r="C218" i="14"/>
  <c r="B218" i="14"/>
  <c r="D217" i="14"/>
  <c r="C217" i="14"/>
  <c r="B217" i="14"/>
  <c r="D216" i="14"/>
  <c r="C216" i="14"/>
  <c r="B216" i="14"/>
  <c r="D215" i="14"/>
  <c r="C215" i="14"/>
  <c r="B215" i="14"/>
  <c r="D214" i="14"/>
  <c r="C214" i="14"/>
  <c r="B214" i="14"/>
  <c r="D213" i="14"/>
  <c r="C213" i="14"/>
  <c r="B213" i="14"/>
  <c r="D212" i="14"/>
  <c r="C212" i="14"/>
  <c r="B212" i="14"/>
  <c r="D211" i="14"/>
  <c r="C211" i="14"/>
  <c r="B211" i="14"/>
  <c r="D210" i="14"/>
  <c r="C210" i="14"/>
  <c r="B210" i="14"/>
  <c r="D209" i="14"/>
  <c r="C209" i="14"/>
  <c r="B209" i="14"/>
  <c r="D208" i="14"/>
  <c r="C208" i="14"/>
  <c r="B208" i="14"/>
  <c r="D175" i="14"/>
  <c r="C175" i="14"/>
  <c r="B175" i="14"/>
  <c r="D174" i="14"/>
  <c r="C174" i="14"/>
  <c r="B174" i="14"/>
  <c r="D173" i="14"/>
  <c r="C173" i="14"/>
  <c r="B173" i="14"/>
  <c r="D172" i="14"/>
  <c r="C172" i="14"/>
  <c r="B172" i="14"/>
  <c r="D171" i="14"/>
  <c r="C171" i="14"/>
  <c r="B171" i="14"/>
  <c r="D170" i="14"/>
  <c r="C170" i="14"/>
  <c r="B170" i="14"/>
  <c r="D169" i="14"/>
  <c r="C169" i="14"/>
  <c r="B169" i="14"/>
  <c r="D168" i="14"/>
  <c r="C168" i="14"/>
  <c r="B168" i="14"/>
  <c r="D167" i="14"/>
  <c r="C167" i="14"/>
  <c r="B167" i="14"/>
  <c r="D166" i="14"/>
  <c r="C166" i="14"/>
  <c r="B166" i="14"/>
  <c r="D165" i="14"/>
  <c r="C165" i="14"/>
  <c r="B165" i="14"/>
  <c r="D164" i="14"/>
  <c r="C164" i="14"/>
  <c r="B164" i="14"/>
  <c r="D163" i="14"/>
  <c r="C163" i="14"/>
  <c r="B163" i="14"/>
  <c r="D162" i="14"/>
  <c r="C162" i="14"/>
  <c r="B162" i="14"/>
  <c r="D161" i="14"/>
  <c r="C161" i="14"/>
  <c r="B161" i="14"/>
  <c r="D160" i="14"/>
  <c r="C160" i="14"/>
  <c r="B160" i="14"/>
  <c r="D159" i="14"/>
  <c r="C159" i="14"/>
  <c r="B159" i="14"/>
  <c r="D129" i="14"/>
  <c r="C129" i="14"/>
  <c r="B129" i="14"/>
  <c r="D128" i="14"/>
  <c r="C128" i="14"/>
  <c r="B128" i="14"/>
  <c r="D127" i="14"/>
  <c r="C127" i="14"/>
  <c r="B127" i="14"/>
  <c r="D126" i="14"/>
  <c r="C126" i="14"/>
  <c r="B126" i="14"/>
  <c r="D125" i="14"/>
  <c r="C125" i="14"/>
  <c r="B125" i="14"/>
  <c r="D124" i="14"/>
  <c r="C124" i="14"/>
  <c r="B124" i="14"/>
  <c r="D123" i="14"/>
  <c r="C123" i="14"/>
  <c r="B123" i="14"/>
  <c r="D122" i="14"/>
  <c r="C122" i="14"/>
  <c r="B122" i="14"/>
  <c r="D121" i="14"/>
  <c r="C121" i="14"/>
  <c r="B121" i="14"/>
  <c r="D120" i="14"/>
  <c r="C120" i="14"/>
  <c r="B120" i="14"/>
  <c r="D119" i="14"/>
  <c r="C119" i="14"/>
  <c r="B119" i="14"/>
  <c r="D118" i="14"/>
  <c r="C118" i="14"/>
  <c r="B118" i="14"/>
  <c r="D117" i="14"/>
  <c r="C117" i="14"/>
  <c r="B117" i="14"/>
  <c r="D116" i="14"/>
  <c r="C116" i="14"/>
  <c r="B116" i="14"/>
  <c r="D115" i="14"/>
  <c r="C115" i="14"/>
  <c r="B115" i="14"/>
  <c r="D114" i="14"/>
  <c r="C114" i="14"/>
  <c r="B114" i="14"/>
  <c r="D113" i="14"/>
  <c r="C113" i="14"/>
  <c r="B113" i="14"/>
  <c r="D112" i="14"/>
  <c r="C112" i="14"/>
  <c r="B112" i="14"/>
  <c r="D111" i="14"/>
  <c r="C111" i="14"/>
  <c r="B111" i="14"/>
  <c r="D110" i="14"/>
  <c r="C110" i="14"/>
  <c r="B110" i="14"/>
  <c r="D75" i="14"/>
  <c r="C75" i="14"/>
  <c r="B75" i="14"/>
  <c r="D74" i="14"/>
  <c r="C74" i="14"/>
  <c r="B74" i="14"/>
  <c r="D73" i="14"/>
  <c r="C73" i="14"/>
  <c r="B73" i="14"/>
  <c r="D72" i="14"/>
  <c r="C72" i="14"/>
  <c r="B72" i="14"/>
  <c r="D71" i="14"/>
  <c r="C71" i="14"/>
  <c r="B71" i="14"/>
  <c r="D70" i="14"/>
  <c r="C70" i="14"/>
  <c r="B70" i="14"/>
  <c r="D69" i="14"/>
  <c r="C69" i="14"/>
  <c r="B69" i="14"/>
  <c r="D68" i="14"/>
  <c r="C68" i="14"/>
  <c r="B68" i="14"/>
  <c r="D67" i="14"/>
  <c r="C67" i="14"/>
  <c r="B67" i="14"/>
  <c r="D66" i="14"/>
  <c r="C66" i="14"/>
  <c r="B66" i="14"/>
  <c r="D65" i="14"/>
  <c r="C65" i="14"/>
  <c r="B65" i="14"/>
  <c r="D64" i="14"/>
  <c r="C64" i="14"/>
  <c r="B64" i="14"/>
  <c r="D63" i="14"/>
  <c r="C63" i="14"/>
  <c r="B63" i="14"/>
  <c r="D62" i="14"/>
  <c r="C62" i="14"/>
  <c r="B62" i="14"/>
  <c r="D61" i="14"/>
  <c r="C61" i="14"/>
  <c r="B61" i="14"/>
  <c r="D35" i="14"/>
  <c r="C35" i="14"/>
  <c r="B35" i="14"/>
  <c r="D34" i="14"/>
  <c r="C34" i="14"/>
  <c r="B34" i="14"/>
  <c r="D33" i="14"/>
  <c r="C33" i="14"/>
  <c r="B33" i="14"/>
  <c r="D32" i="14"/>
  <c r="C32" i="14"/>
  <c r="B32" i="14"/>
  <c r="D31" i="14"/>
  <c r="C31" i="14"/>
  <c r="B31" i="14"/>
  <c r="D30" i="14"/>
  <c r="C30" i="14"/>
  <c r="B30" i="14"/>
  <c r="D29" i="14"/>
  <c r="C29" i="14"/>
  <c r="B29" i="14"/>
  <c r="D28" i="14"/>
  <c r="C28" i="14"/>
  <c r="B28" i="14"/>
  <c r="D27" i="14"/>
  <c r="C27" i="14"/>
  <c r="B27" i="14"/>
  <c r="D26" i="14"/>
  <c r="C26" i="14"/>
  <c r="B26" i="14"/>
  <c r="D25" i="14"/>
  <c r="C25" i="14"/>
  <c r="B25" i="14"/>
  <c r="D24" i="14"/>
  <c r="C24" i="14"/>
  <c r="B24" i="14"/>
  <c r="D23" i="14"/>
  <c r="C23" i="14"/>
  <c r="B23" i="14"/>
  <c r="D22" i="14"/>
  <c r="C22" i="14"/>
  <c r="B22" i="14"/>
  <c r="D21" i="14"/>
  <c r="C21" i="14"/>
  <c r="B21" i="14"/>
  <c r="D20" i="14"/>
  <c r="C20" i="14"/>
  <c r="B20" i="14"/>
  <c r="D19" i="14"/>
  <c r="C19" i="14"/>
  <c r="B19" i="14"/>
  <c r="D18" i="14"/>
  <c r="C18" i="14"/>
  <c r="B18" i="14"/>
  <c r="D17" i="14"/>
  <c r="C17" i="14"/>
  <c r="B17" i="14"/>
  <c r="D16" i="14"/>
  <c r="C16" i="14"/>
  <c r="B16" i="14"/>
  <c r="D15" i="14"/>
  <c r="C15" i="14"/>
  <c r="B15" i="14"/>
  <c r="D14" i="14"/>
  <c r="C14" i="14"/>
  <c r="B14" i="14"/>
  <c r="D13" i="14"/>
  <c r="C13" i="14"/>
  <c r="B13" i="14"/>
  <c r="D12" i="14"/>
  <c r="C12" i="14"/>
  <c r="B12" i="14"/>
  <c r="D329" i="2" l="1"/>
  <c r="C329" i="2"/>
  <c r="B329" i="2"/>
  <c r="D328" i="2"/>
  <c r="C328" i="2"/>
  <c r="B328" i="2"/>
  <c r="D327" i="2"/>
  <c r="C327" i="2"/>
  <c r="B327" i="2"/>
  <c r="D326" i="2"/>
  <c r="C326" i="2"/>
  <c r="B326" i="2"/>
  <c r="D325" i="2"/>
  <c r="C325" i="2"/>
  <c r="B325" i="2"/>
  <c r="D324" i="2"/>
  <c r="C324" i="2"/>
  <c r="B324" i="2"/>
  <c r="D323" i="2"/>
  <c r="C323" i="2"/>
  <c r="B323" i="2"/>
  <c r="D322" i="2"/>
  <c r="C322" i="2"/>
  <c r="B322" i="2"/>
  <c r="D321" i="2"/>
  <c r="C321" i="2"/>
  <c r="B321" i="2"/>
  <c r="D320" i="2"/>
  <c r="C320" i="2"/>
  <c r="B320" i="2"/>
  <c r="D319" i="2"/>
  <c r="C319" i="2"/>
  <c r="B319" i="2"/>
  <c r="D318" i="2"/>
  <c r="C318" i="2"/>
  <c r="B318" i="2"/>
  <c r="D317" i="2"/>
  <c r="C317" i="2"/>
  <c r="B317" i="2"/>
  <c r="D316" i="2"/>
  <c r="C316" i="2"/>
  <c r="B316" i="2"/>
  <c r="D315" i="2"/>
  <c r="C315" i="2"/>
  <c r="B315" i="2"/>
  <c r="D314" i="2"/>
  <c r="C314" i="2"/>
  <c r="B314" i="2"/>
  <c r="D313" i="2"/>
  <c r="C313" i="2"/>
  <c r="B313" i="2"/>
  <c r="D312" i="2"/>
  <c r="C312" i="2"/>
  <c r="B312" i="2"/>
  <c r="D311" i="2"/>
  <c r="C311" i="2"/>
  <c r="B311" i="2"/>
  <c r="D310" i="2"/>
  <c r="C310" i="2"/>
  <c r="B310" i="2"/>
  <c r="D309" i="2"/>
  <c r="C309" i="2"/>
  <c r="B309" i="2"/>
  <c r="D308" i="2"/>
  <c r="C308" i="2"/>
  <c r="B308" i="2"/>
  <c r="D307" i="2"/>
  <c r="C307" i="2"/>
  <c r="B307" i="2"/>
  <c r="D306" i="2"/>
  <c r="C306" i="2"/>
  <c r="B306" i="2"/>
  <c r="D280" i="2"/>
  <c r="C280" i="2"/>
  <c r="B280" i="2"/>
  <c r="D279" i="2"/>
  <c r="C279" i="2"/>
  <c r="B279" i="2"/>
  <c r="D278" i="2"/>
  <c r="C278" i="2"/>
  <c r="B278" i="2"/>
  <c r="D277" i="2"/>
  <c r="C277" i="2"/>
  <c r="B277" i="2"/>
  <c r="D276" i="2"/>
  <c r="C276" i="2"/>
  <c r="B276" i="2"/>
  <c r="D275" i="2"/>
  <c r="C275" i="2"/>
  <c r="B275" i="2"/>
  <c r="D274" i="2"/>
  <c r="C274" i="2"/>
  <c r="B274" i="2"/>
  <c r="D273" i="2"/>
  <c r="C273" i="2"/>
  <c r="B273" i="2"/>
  <c r="D272" i="2"/>
  <c r="C272" i="2"/>
  <c r="B272" i="2"/>
  <c r="D271" i="2"/>
  <c r="C271" i="2"/>
  <c r="B271" i="2"/>
  <c r="D270" i="2"/>
  <c r="C270" i="2"/>
  <c r="B270" i="2"/>
  <c r="D269" i="2"/>
  <c r="C269" i="2"/>
  <c r="B269" i="2"/>
  <c r="D268" i="2"/>
  <c r="C268" i="2"/>
  <c r="B268" i="2"/>
  <c r="D267" i="2"/>
  <c r="C267" i="2"/>
  <c r="B267" i="2"/>
  <c r="D266" i="2"/>
  <c r="C266" i="2"/>
  <c r="B266" i="2"/>
  <c r="D265" i="2"/>
  <c r="C265" i="2"/>
  <c r="B265" i="2"/>
  <c r="D264" i="2"/>
  <c r="C264" i="2"/>
  <c r="B264" i="2"/>
  <c r="D263" i="2"/>
  <c r="C263" i="2"/>
  <c r="B263" i="2"/>
  <c r="D262" i="2"/>
  <c r="C262" i="2"/>
  <c r="B262" i="2"/>
  <c r="D261" i="2"/>
  <c r="C261" i="2"/>
  <c r="B261" i="2"/>
  <c r="D260" i="2"/>
  <c r="C260" i="2"/>
  <c r="B260" i="2"/>
  <c r="D259" i="2"/>
  <c r="C259" i="2"/>
  <c r="B259" i="2"/>
  <c r="D258" i="2"/>
  <c r="C258" i="2"/>
  <c r="B258" i="2"/>
  <c r="D257" i="2"/>
  <c r="C257" i="2"/>
  <c r="B257" i="2"/>
  <c r="D227" i="2" l="1"/>
  <c r="C227" i="2"/>
  <c r="B227" i="2"/>
  <c r="D226" i="2"/>
  <c r="C226" i="2"/>
  <c r="B226" i="2"/>
  <c r="D225" i="2"/>
  <c r="C225" i="2"/>
  <c r="B225" i="2"/>
  <c r="D224" i="2"/>
  <c r="C224" i="2"/>
  <c r="B224" i="2"/>
  <c r="D223" i="2"/>
  <c r="C223" i="2"/>
  <c r="B223" i="2"/>
  <c r="D222" i="2"/>
  <c r="C222" i="2"/>
  <c r="B222" i="2"/>
  <c r="D221" i="2"/>
  <c r="C221" i="2"/>
  <c r="B221" i="2"/>
  <c r="D220" i="2"/>
  <c r="C220" i="2"/>
  <c r="B220" i="2"/>
  <c r="D219" i="2"/>
  <c r="C219" i="2"/>
  <c r="B219" i="2"/>
  <c r="D218" i="2"/>
  <c r="C218" i="2"/>
  <c r="B218" i="2"/>
  <c r="D217" i="2"/>
  <c r="C217" i="2"/>
  <c r="B217" i="2"/>
  <c r="D216" i="2"/>
  <c r="C216" i="2"/>
  <c r="B216" i="2"/>
  <c r="D215" i="2"/>
  <c r="C215" i="2"/>
  <c r="B215" i="2"/>
  <c r="D214" i="2"/>
  <c r="C214" i="2"/>
  <c r="B214" i="2"/>
  <c r="D213" i="2"/>
  <c r="C213" i="2"/>
  <c r="B213" i="2"/>
  <c r="D212" i="2"/>
  <c r="C212" i="2"/>
  <c r="B212" i="2"/>
  <c r="D211" i="2"/>
  <c r="C211" i="2"/>
  <c r="B211" i="2"/>
  <c r="D210" i="2"/>
  <c r="C210" i="2"/>
  <c r="B210" i="2"/>
  <c r="D209" i="2"/>
  <c r="C209" i="2"/>
  <c r="B209" i="2"/>
  <c r="D208" i="2"/>
  <c r="C208" i="2"/>
  <c r="B208" i="2"/>
  <c r="D175" i="2"/>
  <c r="C175" i="2"/>
  <c r="B175" i="2"/>
  <c r="D174" i="2"/>
  <c r="C174" i="2"/>
  <c r="B174" i="2"/>
  <c r="D173" i="2"/>
  <c r="C173" i="2"/>
  <c r="B173" i="2"/>
  <c r="D172" i="2"/>
  <c r="C172" i="2"/>
  <c r="B172" i="2"/>
  <c r="D171" i="2"/>
  <c r="C171" i="2"/>
  <c r="B171" i="2"/>
  <c r="D170" i="2"/>
  <c r="C170" i="2"/>
  <c r="B170" i="2"/>
  <c r="D169" i="2"/>
  <c r="C169" i="2"/>
  <c r="B169" i="2"/>
  <c r="D168" i="2"/>
  <c r="C168" i="2"/>
  <c r="B168" i="2"/>
  <c r="D167" i="2"/>
  <c r="C167" i="2"/>
  <c r="B167" i="2"/>
  <c r="D166" i="2"/>
  <c r="C166" i="2"/>
  <c r="B166" i="2"/>
  <c r="D165" i="2"/>
  <c r="C165" i="2"/>
  <c r="B165" i="2"/>
  <c r="D164" i="2"/>
  <c r="C164" i="2"/>
  <c r="B164" i="2"/>
  <c r="D163" i="2"/>
  <c r="C163" i="2"/>
  <c r="B163" i="2"/>
  <c r="D162" i="2"/>
  <c r="C162" i="2"/>
  <c r="B162" i="2"/>
  <c r="D161" i="2"/>
  <c r="C161" i="2"/>
  <c r="B161" i="2"/>
  <c r="D160" i="2"/>
  <c r="C160" i="2"/>
  <c r="B160" i="2"/>
  <c r="D159" i="2"/>
  <c r="C159" i="2"/>
  <c r="B159" i="2"/>
  <c r="D129" i="2"/>
  <c r="C129" i="2"/>
  <c r="B129" i="2"/>
  <c r="D128" i="2"/>
  <c r="C128" i="2"/>
  <c r="B128" i="2"/>
  <c r="D127" i="2"/>
  <c r="C127" i="2"/>
  <c r="B127" i="2"/>
  <c r="D126" i="2"/>
  <c r="C126" i="2"/>
  <c r="B126" i="2"/>
  <c r="D125" i="2"/>
  <c r="C125" i="2"/>
  <c r="B125" i="2"/>
  <c r="D124" i="2"/>
  <c r="C124" i="2"/>
  <c r="B124" i="2"/>
  <c r="D123" i="2"/>
  <c r="C123" i="2"/>
  <c r="B123" i="2"/>
  <c r="D122" i="2"/>
  <c r="C122" i="2"/>
  <c r="B122" i="2"/>
  <c r="D121" i="2"/>
  <c r="C121" i="2"/>
  <c r="B121" i="2"/>
  <c r="D120" i="2"/>
  <c r="C120" i="2"/>
  <c r="B120" i="2"/>
  <c r="D119" i="2"/>
  <c r="C119" i="2"/>
  <c r="B119" i="2"/>
  <c r="D118" i="2"/>
  <c r="C118" i="2"/>
  <c r="B118" i="2"/>
  <c r="D117" i="2"/>
  <c r="C117" i="2"/>
  <c r="B117" i="2"/>
  <c r="D116" i="2"/>
  <c r="C116" i="2"/>
  <c r="B116" i="2"/>
  <c r="D115" i="2"/>
  <c r="C115" i="2"/>
  <c r="B115" i="2"/>
  <c r="D114" i="2"/>
  <c r="C114" i="2"/>
  <c r="B114" i="2"/>
  <c r="D113" i="2"/>
  <c r="C113" i="2"/>
  <c r="B113" i="2"/>
  <c r="D112" i="2"/>
  <c r="C112" i="2"/>
  <c r="B112" i="2"/>
  <c r="D111" i="2"/>
  <c r="C111" i="2"/>
  <c r="B111" i="2"/>
  <c r="D110" i="2"/>
  <c r="C110" i="2"/>
  <c r="B110" i="2"/>
  <c r="D75" i="2"/>
  <c r="C75" i="2"/>
  <c r="B75" i="2"/>
  <c r="D74" i="2"/>
  <c r="C74" i="2"/>
  <c r="B74" i="2"/>
  <c r="D73" i="2"/>
  <c r="C73" i="2"/>
  <c r="B73" i="2"/>
  <c r="D72" i="2"/>
  <c r="C72" i="2"/>
  <c r="B72" i="2"/>
  <c r="D71" i="2"/>
  <c r="C71" i="2"/>
  <c r="B71" i="2"/>
  <c r="D70" i="2"/>
  <c r="C70" i="2"/>
  <c r="B70" i="2"/>
  <c r="D69" i="2"/>
  <c r="C69" i="2"/>
  <c r="B69" i="2"/>
  <c r="D68" i="2"/>
  <c r="C68" i="2"/>
  <c r="B68" i="2"/>
  <c r="D67" i="2"/>
  <c r="C67" i="2"/>
  <c r="B67" i="2"/>
  <c r="D66" i="2"/>
  <c r="C66" i="2"/>
  <c r="B66" i="2"/>
  <c r="D65" i="2"/>
  <c r="C65" i="2"/>
  <c r="B65" i="2"/>
  <c r="D64" i="2"/>
  <c r="C64" i="2"/>
  <c r="B64" i="2"/>
  <c r="D63" i="2"/>
  <c r="C63" i="2"/>
  <c r="B63" i="2"/>
  <c r="D62" i="2"/>
  <c r="C62" i="2"/>
  <c r="B62" i="2"/>
  <c r="D61" i="2"/>
  <c r="C61" i="2"/>
  <c r="B61" i="2"/>
  <c r="D35" i="2"/>
  <c r="C35" i="2"/>
  <c r="B35" i="2"/>
  <c r="D34" i="2"/>
  <c r="C34" i="2"/>
  <c r="B34" i="2"/>
  <c r="D33" i="2"/>
  <c r="C33" i="2"/>
  <c r="B33" i="2"/>
  <c r="D32" i="2"/>
  <c r="C32" i="2"/>
  <c r="B32" i="2"/>
  <c r="D31" i="2"/>
  <c r="C31" i="2"/>
  <c r="B31" i="2"/>
  <c r="D30" i="2"/>
  <c r="C30" i="2"/>
  <c r="B30" i="2"/>
  <c r="D29" i="2"/>
  <c r="C29" i="2"/>
  <c r="B29" i="2"/>
  <c r="D28" i="2"/>
  <c r="C28" i="2"/>
  <c r="B28" i="2"/>
  <c r="D27" i="2"/>
  <c r="C27" i="2"/>
  <c r="B27" i="2"/>
  <c r="D26" i="2"/>
  <c r="C26" i="2"/>
  <c r="B26" i="2"/>
  <c r="D25" i="2"/>
  <c r="C25" i="2"/>
  <c r="B25" i="2"/>
  <c r="D24" i="2"/>
  <c r="C24" i="2"/>
  <c r="B24" i="2"/>
  <c r="D23" i="2"/>
  <c r="C23" i="2"/>
  <c r="B23" i="2"/>
  <c r="D22" i="2"/>
  <c r="C22" i="2"/>
  <c r="B22" i="2"/>
  <c r="D21" i="2"/>
  <c r="C21" i="2"/>
  <c r="B21" i="2"/>
  <c r="D20" i="2"/>
  <c r="C20" i="2"/>
  <c r="B20" i="2"/>
  <c r="D19" i="2"/>
  <c r="C19" i="2"/>
  <c r="B19" i="2"/>
  <c r="D18" i="2"/>
  <c r="C18" i="2"/>
  <c r="B18" i="2"/>
  <c r="D17" i="2"/>
  <c r="C17" i="2"/>
  <c r="B17" i="2"/>
  <c r="D16" i="2"/>
  <c r="C16" i="2"/>
  <c r="B16" i="2"/>
  <c r="D15" i="2"/>
  <c r="C15" i="2"/>
  <c r="B15" i="2"/>
  <c r="D14" i="2"/>
  <c r="C14" i="2"/>
  <c r="B14" i="2"/>
  <c r="D13" i="2"/>
  <c r="C13" i="2"/>
  <c r="B13" i="2"/>
  <c r="D12" i="2"/>
  <c r="C12" i="2"/>
  <c r="B12" i="2"/>
</calcChain>
</file>

<file path=xl/sharedStrings.xml><?xml version="1.0" encoding="utf-8"?>
<sst xmlns="http://schemas.openxmlformats.org/spreadsheetml/2006/main" count="841" uniqueCount="49">
  <si>
    <t>JABATAN PENILAIAN DAN PENTAKSIRAN</t>
  </si>
  <si>
    <t>KOLEJ VOKASIONAL SULTAN HAJI AHMAD SHAH AL-MUSTAIN BILLAH</t>
  </si>
  <si>
    <t xml:space="preserve">BORANG PENGISIAN MARKAH </t>
  </si>
  <si>
    <t xml:space="preserve"> </t>
  </si>
  <si>
    <t xml:space="preserve">                                                                                                                                         </t>
  </si>
  <si>
    <t xml:space="preserve">NOMBOR PUSAT        : K59                                                                                 </t>
  </si>
  <si>
    <t>BIL</t>
  </si>
  <si>
    <t>NAMA CALON</t>
  </si>
  <si>
    <t>MAYKAD</t>
  </si>
  <si>
    <t>KOD PROGRAM</t>
  </si>
  <si>
    <t>KURSUS                                                                         (MARKAH 100%)</t>
  </si>
  <si>
    <t>NAMA KERTAS/MATA PELAJARAN : BAHASA MELAYU</t>
  </si>
  <si>
    <t xml:space="preserve">T: Tidak Hadir    TS: Tiada Skrip       </t>
  </si>
  <si>
    <t>NAMA KERTAS/MATA PELAJARAN : BAHASA INGGERIS</t>
  </si>
  <si>
    <t>Bahasa INGGERIS</t>
  </si>
  <si>
    <t>Bahasa Melayu</t>
  </si>
  <si>
    <t>NAMA KERTAS/MATA PELAJARAN : MATEMATIK</t>
  </si>
  <si>
    <t>MATEMATIK</t>
  </si>
  <si>
    <t>NAMA KERTAS/MATA PELAJARAN : SAINS</t>
  </si>
  <si>
    <t>SAINS</t>
  </si>
  <si>
    <t>NAMA KERTAS/MATA PELAJARAN : SEJARAH</t>
  </si>
  <si>
    <t>SEJARAH</t>
  </si>
  <si>
    <t>NAMA KERTAS/MATA PELAJARAN : PENDIDIKAN ISLAM</t>
  </si>
  <si>
    <t>PENDIDIKAN ISLAM</t>
  </si>
  <si>
    <t>NAMA KERTAS/MATA PELAJARAN : PENDIDIKAN MORAL</t>
  </si>
  <si>
    <t>PENDIDIKAN MORAL</t>
  </si>
  <si>
    <t xml:space="preserve"> JENIS PENTAKSIRAN : PB                                                                                </t>
  </si>
  <si>
    <t xml:space="preserve"> JENIS PENTAKSIRAN : PB                                                                                 </t>
  </si>
  <si>
    <t xml:space="preserve"> JENIS PENTAKSIRAN : PB                                                                               </t>
  </si>
  <si>
    <t xml:space="preserve"> JENIS PENTAKSIRAN : PB                                                                                  </t>
  </si>
  <si>
    <t xml:space="preserve"> JENIS PENTAKSIRAN : PB                                                                                   </t>
  </si>
  <si>
    <t xml:space="preserve"> JENIS PENTAKSIRAN : PB                                                                             </t>
  </si>
  <si>
    <t>PENTAKSIRAN  SEMESTER 3 / TAHUN 2016 SIJIL VOKASIONAL MALAYSIA (SVM)</t>
  </si>
  <si>
    <t>KOD PROGRAM : A01 300</t>
  </si>
  <si>
    <t>KOD PROGRAM : A02 300</t>
  </si>
  <si>
    <t>KOD PROGRAM : AMT 319</t>
  </si>
  <si>
    <t>KOD PROGRAM : AMT 312</t>
  </si>
  <si>
    <t>KOD PROGRAM : A05 300</t>
  </si>
  <si>
    <t>KOD PROGRAM : A06 300</t>
  </si>
  <si>
    <t>KOD PROGRAM : A07 300</t>
  </si>
  <si>
    <t>DISEDIAKAN OLEH :_________ DISEMAK OLEH :__________ DISAHKAN OLEH :__________</t>
  </si>
  <si>
    <t>NAMA            :_________ NAMA         :__________ NAMA          :__________</t>
  </si>
  <si>
    <t>PENTAKSIRAN  SEMESTER 1 / TAHUN 2016 SIJIL VOKASIONAL MALAYSIA (SVM)</t>
  </si>
  <si>
    <t>KOD PROGRAM : A06 1001</t>
  </si>
  <si>
    <t xml:space="preserve">               SALINAN HARD COPY HENDAKLAH DIHANTAR KEPADA EN MOHD ARIF BIN MUSTAFFA@AZHAR (SEM 3 )</t>
  </si>
  <si>
    <t xml:space="preserve">               TARIKH PENGHANTARAN MARKAH PB 09/05/16 - 13/05/16 : PA 06/06/16 - 10/06/16  ( SEM 1 )</t>
  </si>
  <si>
    <t xml:space="preserve">               TARIKH PENGHANTARAN MARKAH PB 25/04/16 - 29/04/16 : PA 23/05/16 - 27/05/16  ( SEM 3 )</t>
  </si>
  <si>
    <t>NOTA : SALINAN SOFT COPY HN=ENDAKLAH DIHANTAR KEPADA EMEL - suppkvshas@gmail.com</t>
  </si>
  <si>
    <t xml:space="preserve">               SALINAN HARD COPY HENDAKLAH DIHANTAR KEPADA PN SADARIAH BINTI DERAMAN (SEM 1 )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</si>
</sst>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ourier New"/>
      <family val="3"/>
    </font>
    <font>
      <b/>
      <sz val="11"/>
      <color theme="1"/>
      <name val="Courier New"/>
      <family val="3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1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6" fillId="0" borderId="0" xfId="0" applyFont="1"/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horizontal="left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>
      <alignment horizontal="center" vertical="center"/>
    </xf>
    <xf numFmtId="0" fontId="0" fillId="2" borderId="0" xfId="0" applyFill="1" applyBorder="1" applyProtection="1">
      <protection locked="0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11</xdr:row>
      <xdr:rowOff>76199</xdr:rowOff>
    </xdr:from>
    <xdr:to>
      <xdr:col>5</xdr:col>
      <xdr:colOff>590550</xdr:colOff>
      <xdr:row>25</xdr:row>
      <xdr:rowOff>161924</xdr:rowOff>
    </xdr:to>
    <xdr:sp macro="" textlink="">
      <xdr:nvSpPr>
        <xdr:cNvPr id="2" name="TextBox 1"/>
        <xdr:cNvSpPr txBox="1"/>
      </xdr:nvSpPr>
      <xdr:spPr>
        <a:xfrm>
          <a:off x="5181600" y="2400299"/>
          <a:ext cx="1438275" cy="2752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100">
              <a:ln>
                <a:solidFill>
                  <a:srgbClr val="FF0000"/>
                </a:solidFill>
              </a:ln>
            </a:rPr>
            <a:t>MARKAH</a:t>
          </a:r>
          <a:r>
            <a:rPr lang="en-MY" sz="1100" baseline="0">
              <a:ln>
                <a:solidFill>
                  <a:srgbClr val="FF0000"/>
                </a:solidFill>
              </a:ln>
            </a:rPr>
            <a:t> PELAJAR HENDAKLAN DIBUNDARKAN DAHULU SEBELUM DIISI KE DALAM RUANG MARKAH.</a:t>
          </a:r>
        </a:p>
        <a:p>
          <a:r>
            <a:rPr lang="en-MY" sz="1100" baseline="0">
              <a:ln>
                <a:solidFill>
                  <a:srgbClr val="FF0000"/>
                </a:solidFill>
              </a:ln>
            </a:rPr>
            <a:t>MARKAH DALAM BENTU NO BULAT SAHAJA.</a:t>
          </a:r>
        </a:p>
        <a:p>
          <a:r>
            <a:rPr lang="en-MY" sz="1100" baseline="0">
              <a:ln>
                <a:solidFill>
                  <a:srgbClr val="FF0000"/>
                </a:solidFill>
              </a:ln>
            </a:rPr>
            <a:t>PIHAK JPP AKAN MEMULANGKAN KEMBALI BORANG INI KEPADA KP JIKA TERDAPAT KESILAPAN PENGISIAN MARKAH.</a:t>
          </a:r>
          <a:endParaRPr lang="en-MY" sz="1100">
            <a:ln>
              <a:solidFill>
                <a:srgbClr val="FF0000"/>
              </a:solidFill>
            </a:ln>
          </a:endParaRPr>
        </a:p>
      </xdr:txBody>
    </xdr:sp>
    <xdr:clientData/>
  </xdr:twoCellAnchor>
  <xdr:twoCellAnchor>
    <xdr:from>
      <xdr:col>4</xdr:col>
      <xdr:colOff>438150</xdr:colOff>
      <xdr:row>25</xdr:row>
      <xdr:rowOff>161924</xdr:rowOff>
    </xdr:from>
    <xdr:to>
      <xdr:col>4</xdr:col>
      <xdr:colOff>1090613</xdr:colOff>
      <xdr:row>28</xdr:row>
      <xdr:rowOff>76200</xdr:rowOff>
    </xdr:to>
    <xdr:cxnSp macro="">
      <xdr:nvCxnSpPr>
        <xdr:cNvPr id="3" name="Straight Arrow Connector 2"/>
        <xdr:cNvCxnSpPr>
          <a:stCxn id="2" idx="2"/>
        </xdr:cNvCxnSpPr>
      </xdr:nvCxnSpPr>
      <xdr:spPr>
        <a:xfrm flipH="1">
          <a:off x="5248275" y="5153024"/>
          <a:ext cx="652463" cy="485776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1095375</xdr:colOff>
      <xdr:row>42</xdr:row>
      <xdr:rowOff>161925</xdr:rowOff>
    </xdr:from>
    <xdr:to>
      <xdr:col>1</xdr:col>
      <xdr:colOff>1990725</xdr:colOff>
      <xdr:row>45</xdr:row>
      <xdr:rowOff>76200</xdr:rowOff>
    </xdr:to>
    <xdr:sp macro="" textlink="">
      <xdr:nvSpPr>
        <xdr:cNvPr id="4" name="TextBox 3"/>
        <xdr:cNvSpPr txBox="1"/>
      </xdr:nvSpPr>
      <xdr:spPr>
        <a:xfrm>
          <a:off x="1447800" y="8391525"/>
          <a:ext cx="895350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MY" sz="1100" b="1">
              <a:solidFill>
                <a:srgbClr val="FF0000"/>
              </a:solidFill>
            </a:rPr>
            <a:t>DIISI OLEH</a:t>
          </a:r>
          <a:r>
            <a:rPr lang="en-MY" sz="1100" b="1" baseline="0">
              <a:solidFill>
                <a:srgbClr val="FF0000"/>
              </a:solidFill>
            </a:rPr>
            <a:t> KP</a:t>
          </a:r>
          <a:endParaRPr lang="en-MY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419100</xdr:colOff>
      <xdr:row>42</xdr:row>
      <xdr:rowOff>152400</xdr:rowOff>
    </xdr:from>
    <xdr:to>
      <xdr:col>3</xdr:col>
      <xdr:colOff>361950</xdr:colOff>
      <xdr:row>45</xdr:row>
      <xdr:rowOff>66675</xdr:rowOff>
    </xdr:to>
    <xdr:sp macro="" textlink="">
      <xdr:nvSpPr>
        <xdr:cNvPr id="5" name="TextBox 4"/>
        <xdr:cNvSpPr txBox="1"/>
      </xdr:nvSpPr>
      <xdr:spPr>
        <a:xfrm>
          <a:off x="3514725" y="8382000"/>
          <a:ext cx="895350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MY" sz="1100" b="1">
              <a:solidFill>
                <a:srgbClr val="FF0000"/>
              </a:solidFill>
            </a:rPr>
            <a:t>DIISI OLEH</a:t>
          </a:r>
          <a:r>
            <a:rPr lang="en-MY" sz="1100" b="1" baseline="0">
              <a:solidFill>
                <a:srgbClr val="FF0000"/>
              </a:solidFill>
            </a:rPr>
            <a:t> KJ</a:t>
          </a:r>
          <a:endParaRPr lang="en-MY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733425</xdr:colOff>
      <xdr:row>42</xdr:row>
      <xdr:rowOff>152400</xdr:rowOff>
    </xdr:from>
    <xdr:to>
      <xdr:col>6</xdr:col>
      <xdr:colOff>47625</xdr:colOff>
      <xdr:row>45</xdr:row>
      <xdr:rowOff>66675</xdr:rowOff>
    </xdr:to>
    <xdr:sp macro="" textlink="">
      <xdr:nvSpPr>
        <xdr:cNvPr id="6" name="TextBox 5"/>
        <xdr:cNvSpPr txBox="1"/>
      </xdr:nvSpPr>
      <xdr:spPr>
        <a:xfrm>
          <a:off x="5543550" y="8382000"/>
          <a:ext cx="1143000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MY" sz="1100" b="1">
              <a:solidFill>
                <a:srgbClr val="FF0000"/>
              </a:solidFill>
            </a:rPr>
            <a:t>DIISI OLEH</a:t>
          </a:r>
          <a:r>
            <a:rPr lang="en-MY" sz="1100" b="1" baseline="0">
              <a:solidFill>
                <a:srgbClr val="FF0000"/>
              </a:solidFill>
            </a:rPr>
            <a:t> TPA/PENGARAH</a:t>
          </a:r>
          <a:endParaRPr lang="en-MY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0"/>
  <sheetViews>
    <sheetView tabSelected="1" topLeftCell="A40" workbookViewId="0">
      <selection activeCell="A50" sqref="A50:F50"/>
    </sheetView>
  </sheetViews>
  <sheetFormatPr defaultRowHeight="15" x14ac:dyDescent="0.25"/>
  <cols>
    <col min="1" max="1" width="5.28515625" customWidth="1"/>
    <col min="2" max="2" width="41.140625" customWidth="1"/>
    <col min="3" max="3" width="14.28515625" customWidth="1"/>
    <col min="4" max="4" width="11.42578125" customWidth="1"/>
    <col min="5" max="5" width="18.28515625" customWidth="1"/>
  </cols>
  <sheetData>
    <row r="1" spans="1:5" ht="15.75" x14ac:dyDescent="0.25">
      <c r="A1" s="52" t="s">
        <v>0</v>
      </c>
      <c r="B1" s="52"/>
      <c r="C1" s="52"/>
      <c r="D1" s="52"/>
      <c r="E1" s="52"/>
    </row>
    <row r="2" spans="1:5" ht="15.75" x14ac:dyDescent="0.25">
      <c r="A2" s="52" t="s">
        <v>1</v>
      </c>
      <c r="B2" s="52"/>
      <c r="C2" s="52"/>
      <c r="D2" s="52"/>
      <c r="E2" s="52"/>
    </row>
    <row r="3" spans="1:5" ht="15.75" x14ac:dyDescent="0.25">
      <c r="A3" s="53" t="s">
        <v>42</v>
      </c>
      <c r="B3" s="53"/>
      <c r="C3" s="53"/>
      <c r="D3" s="53"/>
      <c r="E3" s="53"/>
    </row>
    <row r="4" spans="1:5" ht="15.75" x14ac:dyDescent="0.25">
      <c r="A4" s="53" t="s">
        <v>2</v>
      </c>
      <c r="B4" s="53"/>
      <c r="C4" s="53"/>
      <c r="D4" s="53"/>
      <c r="E4" s="53"/>
    </row>
    <row r="5" spans="1:5" ht="15.75" x14ac:dyDescent="0.25">
      <c r="A5" s="1" t="s">
        <v>3</v>
      </c>
    </row>
    <row r="6" spans="1:5" x14ac:dyDescent="0.25">
      <c r="A6" s="51" t="s">
        <v>5</v>
      </c>
      <c r="B6" s="51"/>
      <c r="C6" s="11" t="s">
        <v>43</v>
      </c>
    </row>
    <row r="7" spans="1:5" x14ac:dyDescent="0.25">
      <c r="A7" s="2" t="s">
        <v>4</v>
      </c>
    </row>
    <row r="8" spans="1:5" x14ac:dyDescent="0.25">
      <c r="A8" s="51" t="s">
        <v>28</v>
      </c>
      <c r="B8" s="51"/>
      <c r="C8" s="11" t="s">
        <v>22</v>
      </c>
    </row>
    <row r="10" spans="1:5" ht="29.25" customHeight="1" x14ac:dyDescent="0.25">
      <c r="A10" s="48" t="s">
        <v>6</v>
      </c>
      <c r="B10" s="48" t="s">
        <v>7</v>
      </c>
      <c r="C10" s="48" t="s">
        <v>8</v>
      </c>
      <c r="D10" s="48" t="s">
        <v>9</v>
      </c>
      <c r="E10" s="29" t="s">
        <v>10</v>
      </c>
    </row>
    <row r="11" spans="1:5" ht="15" customHeight="1" x14ac:dyDescent="0.25">
      <c r="A11" s="48"/>
      <c r="B11" s="48"/>
      <c r="C11" s="48"/>
      <c r="D11" s="48"/>
      <c r="E11" s="14" t="s">
        <v>23</v>
      </c>
    </row>
    <row r="12" spans="1:5" x14ac:dyDescent="0.25">
      <c r="A12" s="5">
        <v>1</v>
      </c>
      <c r="B12" s="4" t="str">
        <f>"AHMAD ARIF BIN AHMAD RADZI"</f>
        <v>AHMAD ARIF BIN AHMAD RADZI</v>
      </c>
      <c r="C12" s="14" t="str">
        <f>"000919060341"</f>
        <v>000919060341</v>
      </c>
      <c r="D12" s="14" t="str">
        <f t="shared" ref="D12:D41" si="0">"ETE"</f>
        <v>ETE</v>
      </c>
      <c r="E12" s="30"/>
    </row>
    <row r="13" spans="1:5" x14ac:dyDescent="0.25">
      <c r="A13" s="5">
        <v>2</v>
      </c>
      <c r="B13" s="4" t="str">
        <f>"AIZUL ANWAR BIN ABDULLAH SIDEK"</f>
        <v>AIZUL ANWAR BIN ABDULLAH SIDEK</v>
      </c>
      <c r="C13" s="14" t="str">
        <f>"000930060369"</f>
        <v>000930060369</v>
      </c>
      <c r="D13" s="14" t="str">
        <f t="shared" si="0"/>
        <v>ETE</v>
      </c>
      <c r="E13" s="30"/>
    </row>
    <row r="14" spans="1:5" x14ac:dyDescent="0.25">
      <c r="A14" s="5">
        <v>3</v>
      </c>
      <c r="B14" s="4" t="str">
        <f>"ARIF AKMAL BIN ADIEF"</f>
        <v>ARIF AKMAL BIN ADIEF</v>
      </c>
      <c r="C14" s="14" t="str">
        <f>"001201100687"</f>
        <v>001201100687</v>
      </c>
      <c r="D14" s="14" t="str">
        <f t="shared" si="0"/>
        <v>ETE</v>
      </c>
      <c r="E14" s="30"/>
    </row>
    <row r="15" spans="1:5" x14ac:dyDescent="0.25">
      <c r="A15" s="5">
        <v>4</v>
      </c>
      <c r="B15" s="4" t="str">
        <f>"AZLIN BINTI RUHAINI"</f>
        <v>AZLIN BINTI RUHAINI</v>
      </c>
      <c r="C15" s="14" t="str">
        <f>"000302060026"</f>
        <v>000302060026</v>
      </c>
      <c r="D15" s="14" t="str">
        <f t="shared" si="0"/>
        <v>ETE</v>
      </c>
      <c r="E15" s="30"/>
    </row>
    <row r="16" spans="1:5" x14ac:dyDescent="0.25">
      <c r="A16" s="5">
        <v>5</v>
      </c>
      <c r="B16" s="4" t="str">
        <f>"AZWAN BIN AHMAT SAHAIMI"</f>
        <v>AZWAN BIN AHMAT SAHAIMI</v>
      </c>
      <c r="C16" s="14" t="str">
        <f>"001018030633"</f>
        <v>001018030633</v>
      </c>
      <c r="D16" s="14" t="str">
        <f t="shared" si="0"/>
        <v>ETE</v>
      </c>
      <c r="E16" s="30"/>
    </row>
    <row r="17" spans="1:5" x14ac:dyDescent="0.25">
      <c r="A17" s="5">
        <v>6</v>
      </c>
      <c r="B17" s="4" t="str">
        <f>"GARIYAH BINTI KASMAN"</f>
        <v>GARIYAH BINTI KASMAN</v>
      </c>
      <c r="C17" s="14" t="str">
        <f>"000219140500"</f>
        <v>000219140500</v>
      </c>
      <c r="D17" s="14" t="str">
        <f t="shared" si="0"/>
        <v>ETE</v>
      </c>
      <c r="E17" s="30"/>
    </row>
    <row r="18" spans="1:5" x14ac:dyDescent="0.25">
      <c r="A18" s="5">
        <v>7</v>
      </c>
      <c r="B18" s="4" t="str">
        <f>"HAZRUL AIMAN BIN AZMAN"</f>
        <v>HAZRUL AIMAN BIN AZMAN</v>
      </c>
      <c r="C18" s="14" t="str">
        <f>"000628060325"</f>
        <v>000628060325</v>
      </c>
      <c r="D18" s="14" t="str">
        <f t="shared" si="0"/>
        <v>ETE</v>
      </c>
      <c r="E18" s="30"/>
    </row>
    <row r="19" spans="1:5" x14ac:dyDescent="0.25">
      <c r="A19" s="5">
        <v>8</v>
      </c>
      <c r="B19" s="4" t="str">
        <f>"IZHAM ALIF BIN SUHAIZAN"</f>
        <v>IZHAM ALIF BIN SUHAIZAN</v>
      </c>
      <c r="C19" s="14" t="str">
        <f>"000111110465"</f>
        <v>000111110465</v>
      </c>
      <c r="D19" s="14" t="str">
        <f t="shared" si="0"/>
        <v>ETE</v>
      </c>
      <c r="E19" s="30"/>
    </row>
    <row r="20" spans="1:5" x14ac:dyDescent="0.25">
      <c r="A20" s="5">
        <v>9</v>
      </c>
      <c r="B20" s="4" t="str">
        <f>"MOHAMAD AFIQ AKMAL BIN ABD WAHIB"</f>
        <v>MOHAMAD AFIQ AKMAL BIN ABD WAHIB</v>
      </c>
      <c r="C20" s="14" t="str">
        <f>"000627030183"</f>
        <v>000627030183</v>
      </c>
      <c r="D20" s="14" t="str">
        <f t="shared" si="0"/>
        <v>ETE</v>
      </c>
      <c r="E20" s="30"/>
    </row>
    <row r="21" spans="1:5" x14ac:dyDescent="0.25">
      <c r="A21" s="5">
        <v>10</v>
      </c>
      <c r="B21" s="4" t="str">
        <f>"MOHAMAD AMEN ASHRAFF BIN KHAIRULNIZAM"</f>
        <v>MOHAMAD AMEN ASHRAFF BIN KHAIRULNIZAM</v>
      </c>
      <c r="C21" s="14" t="str">
        <f>"000522101635"</f>
        <v>000522101635</v>
      </c>
      <c r="D21" s="14" t="str">
        <f t="shared" si="0"/>
        <v>ETE</v>
      </c>
      <c r="E21" s="30"/>
    </row>
    <row r="22" spans="1:5" x14ac:dyDescent="0.25">
      <c r="A22" s="5">
        <v>11</v>
      </c>
      <c r="B22" s="4" t="str">
        <f>"MOHAMAD FIKRI BIN SABRE"</f>
        <v>MOHAMAD FIKRI BIN SABRE</v>
      </c>
      <c r="C22" s="14" t="str">
        <f>"000602060263"</f>
        <v>000602060263</v>
      </c>
      <c r="D22" s="14" t="str">
        <f t="shared" si="0"/>
        <v>ETE</v>
      </c>
      <c r="E22" s="30"/>
    </row>
    <row r="23" spans="1:5" x14ac:dyDescent="0.25">
      <c r="A23" s="5">
        <v>12</v>
      </c>
      <c r="B23" s="4" t="str">
        <f>"MOHAMAD SYAIFULLAH BIN KASIM"</f>
        <v>MOHAMAD SYAIFULLAH BIN KASIM</v>
      </c>
      <c r="C23" s="14" t="str">
        <f>"000130060483"</f>
        <v>000130060483</v>
      </c>
      <c r="D23" s="14" t="str">
        <f t="shared" si="0"/>
        <v>ETE</v>
      </c>
      <c r="E23" s="30"/>
    </row>
    <row r="24" spans="1:5" x14ac:dyDescent="0.25">
      <c r="A24" s="5">
        <v>13</v>
      </c>
      <c r="B24" s="4" t="str">
        <f>"MOHD SHAHRUL HAZIQ BIN MOHD SALAM"</f>
        <v>MOHD SHAHRUL HAZIQ BIN MOHD SALAM</v>
      </c>
      <c r="C24" s="14" t="str">
        <f>"000611020407"</f>
        <v>000611020407</v>
      </c>
      <c r="D24" s="14" t="str">
        <f t="shared" si="0"/>
        <v>ETE</v>
      </c>
      <c r="E24" s="30"/>
    </row>
    <row r="25" spans="1:5" x14ac:dyDescent="0.25">
      <c r="A25" s="5">
        <v>14</v>
      </c>
      <c r="B25" s="4" t="str">
        <f>"MUHAMAD MUSTAQIM BIN TAJUL RUDIN"</f>
        <v>MUHAMAD MUSTAQIM BIN TAJUL RUDIN</v>
      </c>
      <c r="C25" s="14" t="str">
        <f>"000921060965"</f>
        <v>000921060965</v>
      </c>
      <c r="D25" s="14" t="str">
        <f t="shared" si="0"/>
        <v>ETE</v>
      </c>
      <c r="E25" s="30"/>
    </row>
    <row r="26" spans="1:5" x14ac:dyDescent="0.25">
      <c r="A26" s="5">
        <v>15</v>
      </c>
      <c r="B26" s="4" t="str">
        <f>"MUHAMAD RUZAINI BIN MOHD RASLAN"</f>
        <v>MUHAMAD RUZAINI BIN MOHD RASLAN</v>
      </c>
      <c r="C26" s="14" t="str">
        <f>"001011060127"</f>
        <v>001011060127</v>
      </c>
      <c r="D26" s="14" t="str">
        <f t="shared" si="0"/>
        <v>ETE</v>
      </c>
      <c r="E26" s="30"/>
    </row>
    <row r="27" spans="1:5" x14ac:dyDescent="0.25">
      <c r="A27" s="5">
        <v>16</v>
      </c>
      <c r="B27" s="4" t="str">
        <f>"MUHAMMAD AFIQ BIN MOHD NIZAM"</f>
        <v>MUHAMMAD AFIQ BIN MOHD NIZAM</v>
      </c>
      <c r="C27" s="14" t="str">
        <f>"001204060561"</f>
        <v>001204060561</v>
      </c>
      <c r="D27" s="14" t="str">
        <f t="shared" si="0"/>
        <v>ETE</v>
      </c>
      <c r="E27" s="30"/>
    </row>
    <row r="28" spans="1:5" x14ac:dyDescent="0.25">
      <c r="A28" s="5">
        <v>17</v>
      </c>
      <c r="B28" s="4" t="str">
        <f>"MUHAMMAD AZRI BIN AZMI"</f>
        <v>MUHAMMAD AZRI BIN AZMI</v>
      </c>
      <c r="C28" s="14" t="str">
        <f>"000626140671"</f>
        <v>000626140671</v>
      </c>
      <c r="D28" s="14" t="str">
        <f t="shared" si="0"/>
        <v>ETE</v>
      </c>
      <c r="E28" s="30"/>
    </row>
    <row r="29" spans="1:5" x14ac:dyDescent="0.25">
      <c r="A29" s="5">
        <v>18</v>
      </c>
      <c r="B29" s="4" t="str">
        <f>"MUHAMMAD BUNYAMIN BIN MOHAMAD"</f>
        <v>MUHAMMAD BUNYAMIN BIN MOHAMAD</v>
      </c>
      <c r="C29" s="14" t="str">
        <f>"000915060803"</f>
        <v>000915060803</v>
      </c>
      <c r="D29" s="14" t="str">
        <f t="shared" si="0"/>
        <v>ETE</v>
      </c>
      <c r="E29" s="30"/>
    </row>
    <row r="30" spans="1:5" x14ac:dyDescent="0.25">
      <c r="A30" s="5">
        <v>19</v>
      </c>
      <c r="B30" s="4" t="str">
        <f>"MUHAMMAD HAFIZ BIN MOHD RUSLIM"</f>
        <v>MUHAMMAD HAFIZ BIN MOHD RUSLIM</v>
      </c>
      <c r="C30" s="14" t="str">
        <f>"001107110037"</f>
        <v>001107110037</v>
      </c>
      <c r="D30" s="14" t="str">
        <f t="shared" si="0"/>
        <v>ETE</v>
      </c>
      <c r="E30" s="30"/>
    </row>
    <row r="31" spans="1:5" x14ac:dyDescent="0.25">
      <c r="A31" s="5">
        <v>20</v>
      </c>
      <c r="B31" s="4" t="str">
        <f>"MUHAMMAD IRZA DANIAL BIN SAUFI"</f>
        <v>MUHAMMAD IRZA DANIAL BIN SAUFI</v>
      </c>
      <c r="C31" s="14" t="str">
        <f>"001124060545"</f>
        <v>001124060545</v>
      </c>
      <c r="D31" s="14" t="str">
        <f t="shared" si="0"/>
        <v>ETE</v>
      </c>
      <c r="E31" s="30"/>
    </row>
    <row r="32" spans="1:5" x14ac:dyDescent="0.25">
      <c r="A32" s="5">
        <v>21</v>
      </c>
      <c r="B32" s="4" t="str">
        <f>"MUHAMMAD NAZREEN BIN HASHIM"</f>
        <v>MUHAMMAD NAZREEN BIN HASHIM</v>
      </c>
      <c r="C32" s="14" t="str">
        <f>"000619060091"</f>
        <v>000619060091</v>
      </c>
      <c r="D32" s="14" t="str">
        <f t="shared" si="0"/>
        <v>ETE</v>
      </c>
      <c r="E32" s="30"/>
    </row>
    <row r="33" spans="1:6" x14ac:dyDescent="0.25">
      <c r="A33" s="5">
        <v>22</v>
      </c>
      <c r="B33" s="4" t="str">
        <f>"MUHAMMAD RAFIUDDIN SOLLEH BIN ARIS FAZILAH@ISMAIL"</f>
        <v>MUHAMMAD RAFIUDDIN SOLLEH BIN ARIS FAZILAH@ISMAIL</v>
      </c>
      <c r="C33" s="14" t="str">
        <f>"001107060869"</f>
        <v>001107060869</v>
      </c>
      <c r="D33" s="14" t="str">
        <f t="shared" si="0"/>
        <v>ETE</v>
      </c>
      <c r="E33" s="30"/>
    </row>
    <row r="34" spans="1:6" x14ac:dyDescent="0.25">
      <c r="A34" s="5">
        <v>23</v>
      </c>
      <c r="B34" s="4" t="str">
        <f>"MUHAMMAD SHAH ZEHAN BIN CHE RAMLY"</f>
        <v>MUHAMMAD SHAH ZEHAN BIN CHE RAMLY</v>
      </c>
      <c r="C34" s="14" t="str">
        <f>"000811061019"</f>
        <v>000811061019</v>
      </c>
      <c r="D34" s="14" t="str">
        <f t="shared" si="0"/>
        <v>ETE</v>
      </c>
      <c r="E34" s="30"/>
    </row>
    <row r="35" spans="1:6" x14ac:dyDescent="0.25">
      <c r="A35" s="5">
        <v>24</v>
      </c>
      <c r="B35" s="4" t="str">
        <f>"MUHAMMAD SYAKIR HAIQAL"</f>
        <v>MUHAMMAD SYAKIR HAIQAL</v>
      </c>
      <c r="C35" s="14" t="str">
        <f>"001103060431"</f>
        <v>001103060431</v>
      </c>
      <c r="D35" s="14" t="str">
        <f t="shared" si="0"/>
        <v>ETE</v>
      </c>
      <c r="E35" s="30"/>
    </row>
    <row r="36" spans="1:6" x14ac:dyDescent="0.25">
      <c r="A36" s="5">
        <v>25</v>
      </c>
      <c r="B36" s="4" t="str">
        <f>"NUR AMIRAA BINTI MOHD AMIN"</f>
        <v>NUR AMIRAA BINTI MOHD AMIN</v>
      </c>
      <c r="C36" s="14" t="str">
        <f>"000106030794"</f>
        <v>000106030794</v>
      </c>
      <c r="D36" s="14" t="str">
        <f t="shared" si="0"/>
        <v>ETE</v>
      </c>
      <c r="E36" s="30"/>
    </row>
    <row r="37" spans="1:6" x14ac:dyDescent="0.25">
      <c r="A37" s="5">
        <v>26</v>
      </c>
      <c r="B37" s="4" t="str">
        <f>"NUR ASNA NATASYA BINTI MOHD ZULKIFLI"</f>
        <v>NUR ASNA NATASYA BINTI MOHD ZULKIFLI</v>
      </c>
      <c r="C37" s="14" t="str">
        <f>"000406140506"</f>
        <v>000406140506</v>
      </c>
      <c r="D37" s="14" t="str">
        <f t="shared" si="0"/>
        <v>ETE</v>
      </c>
      <c r="E37" s="30"/>
    </row>
    <row r="38" spans="1:6" x14ac:dyDescent="0.25">
      <c r="A38" s="5">
        <v>27</v>
      </c>
      <c r="B38" s="4" t="str">
        <f>"NURAFIQAH AINI BINTI MAZALAN"</f>
        <v>NURAFIQAH AINI BINTI MAZALAN</v>
      </c>
      <c r="C38" s="14" t="str">
        <f>"000811060382"</f>
        <v>000811060382</v>
      </c>
      <c r="D38" s="14" t="str">
        <f t="shared" si="0"/>
        <v>ETE</v>
      </c>
      <c r="E38" s="30"/>
    </row>
    <row r="39" spans="1:6" x14ac:dyDescent="0.25">
      <c r="A39" s="5">
        <v>28</v>
      </c>
      <c r="B39" s="4" t="str">
        <f>"NURUL NAJWA SHAFIKAH BINTI  ZUKRI"</f>
        <v>NURUL NAJWA SHAFIKAH BINTI  ZUKRI</v>
      </c>
      <c r="C39" s="14" t="str">
        <f>"001102030644"</f>
        <v>001102030644</v>
      </c>
      <c r="D39" s="14" t="str">
        <f t="shared" si="0"/>
        <v>ETE</v>
      </c>
      <c r="E39" s="30"/>
    </row>
    <row r="40" spans="1:6" x14ac:dyDescent="0.25">
      <c r="A40" s="5">
        <v>29</v>
      </c>
      <c r="B40" s="4" t="str">
        <f>"SITI NUR ATIQAH BINTI MUHAMMAD"</f>
        <v>SITI NUR ATIQAH BINTI MUHAMMAD</v>
      </c>
      <c r="C40" s="14" t="str">
        <f>"000719060208"</f>
        <v>000719060208</v>
      </c>
      <c r="D40" s="14" t="str">
        <f t="shared" si="0"/>
        <v>ETE</v>
      </c>
      <c r="E40" s="30"/>
    </row>
    <row r="41" spans="1:6" x14ac:dyDescent="0.25">
      <c r="A41" s="5">
        <v>30</v>
      </c>
      <c r="B41" s="4" t="str">
        <f>"WAN MUJIBURRAHMAT BIN WAN AZMI"</f>
        <v>WAN MUJIBURRAHMAT BIN WAN AZMI</v>
      </c>
      <c r="C41" s="14" t="str">
        <f>"000314060445"</f>
        <v>000314060445</v>
      </c>
      <c r="D41" s="14" t="str">
        <f t="shared" si="0"/>
        <v>ETE</v>
      </c>
      <c r="E41" s="30"/>
    </row>
    <row r="42" spans="1:6" x14ac:dyDescent="0.25">
      <c r="A42" s="6"/>
      <c r="B42" s="7"/>
      <c r="C42" s="15"/>
      <c r="D42" s="15"/>
      <c r="E42" s="7"/>
    </row>
    <row r="44" spans="1:6" x14ac:dyDescent="0.25">
      <c r="A44" s="3" t="s">
        <v>40</v>
      </c>
    </row>
    <row r="45" spans="1:6" x14ac:dyDescent="0.25">
      <c r="A45" s="3" t="s">
        <v>41</v>
      </c>
    </row>
    <row r="46" spans="1:6" x14ac:dyDescent="0.25">
      <c r="A46" s="3"/>
    </row>
    <row r="48" spans="1:6" x14ac:dyDescent="0.25">
      <c r="A48" s="49" t="s">
        <v>12</v>
      </c>
      <c r="B48" s="49"/>
      <c r="C48" s="49"/>
      <c r="D48" s="49"/>
      <c r="E48" s="49"/>
      <c r="F48" s="49"/>
    </row>
    <row r="49" spans="1:6" x14ac:dyDescent="0.25">
      <c r="A49" s="34" t="s">
        <v>47</v>
      </c>
    </row>
    <row r="50" spans="1:6" x14ac:dyDescent="0.25">
      <c r="A50" s="50" t="s">
        <v>48</v>
      </c>
      <c r="B50" s="50"/>
      <c r="C50" s="50"/>
      <c r="D50" s="50"/>
      <c r="E50" s="50"/>
      <c r="F50" s="50"/>
    </row>
    <row r="51" spans="1:6" x14ac:dyDescent="0.25">
      <c r="A51" s="50" t="s">
        <v>44</v>
      </c>
      <c r="B51" s="50"/>
      <c r="C51" s="50"/>
      <c r="D51" s="50"/>
      <c r="E51" s="50"/>
      <c r="F51" s="50"/>
    </row>
    <row r="52" spans="1:6" x14ac:dyDescent="0.25">
      <c r="A52" s="50" t="s">
        <v>45</v>
      </c>
      <c r="B52" s="50"/>
      <c r="C52" s="50"/>
      <c r="D52" s="50"/>
      <c r="E52" s="50"/>
      <c r="F52" s="50"/>
    </row>
    <row r="53" spans="1:6" x14ac:dyDescent="0.25">
      <c r="A53" s="50" t="s">
        <v>46</v>
      </c>
      <c r="B53" s="50"/>
      <c r="C53" s="50"/>
      <c r="D53" s="50"/>
      <c r="E53" s="50"/>
      <c r="F53" s="50"/>
    </row>
    <row r="54" spans="1:6" ht="15.75" x14ac:dyDescent="0.25">
      <c r="A54" s="35"/>
      <c r="B54" s="7"/>
      <c r="C54" s="7"/>
      <c r="D54" s="7"/>
      <c r="E54" s="7"/>
      <c r="F54" s="7"/>
    </row>
    <row r="55" spans="1:6" x14ac:dyDescent="0.25">
      <c r="A55" s="46"/>
      <c r="B55" s="46"/>
      <c r="C55" s="36"/>
      <c r="D55" s="7"/>
      <c r="E55" s="7"/>
      <c r="F55" s="7"/>
    </row>
    <row r="56" spans="1:6" x14ac:dyDescent="0.25">
      <c r="A56" s="37"/>
      <c r="B56" s="7"/>
      <c r="C56" s="7"/>
      <c r="D56" s="7"/>
      <c r="E56" s="7"/>
      <c r="F56" s="7"/>
    </row>
    <row r="57" spans="1:6" x14ac:dyDescent="0.25">
      <c r="A57" s="46"/>
      <c r="B57" s="46"/>
      <c r="C57" s="36"/>
      <c r="D57" s="7"/>
      <c r="E57" s="7"/>
      <c r="F57" s="7"/>
    </row>
    <row r="58" spans="1:6" x14ac:dyDescent="0.25">
      <c r="A58" s="7"/>
      <c r="B58" s="7"/>
      <c r="C58" s="7"/>
      <c r="D58" s="7"/>
      <c r="E58" s="7"/>
      <c r="F58" s="7"/>
    </row>
    <row r="59" spans="1:6" ht="15.75" x14ac:dyDescent="0.25">
      <c r="A59" s="47"/>
      <c r="B59" s="47"/>
      <c r="C59" s="47"/>
      <c r="D59" s="47"/>
      <c r="E59" s="38"/>
      <c r="F59" s="7"/>
    </row>
    <row r="60" spans="1:6" ht="15" customHeight="1" x14ac:dyDescent="0.25">
      <c r="A60" s="47"/>
      <c r="B60" s="47"/>
      <c r="C60" s="47"/>
      <c r="D60" s="47"/>
      <c r="E60" s="15"/>
      <c r="F60" s="7"/>
    </row>
    <row r="61" spans="1:6" x14ac:dyDescent="0.25">
      <c r="A61" s="6"/>
      <c r="B61" s="7"/>
      <c r="C61" s="15"/>
      <c r="D61" s="15"/>
      <c r="E61" s="39"/>
      <c r="F61" s="7"/>
    </row>
    <row r="62" spans="1:6" x14ac:dyDescent="0.25">
      <c r="A62" s="6"/>
      <c r="B62" s="7"/>
      <c r="C62" s="15"/>
      <c r="D62" s="15"/>
      <c r="E62" s="39"/>
      <c r="F62" s="7"/>
    </row>
    <row r="63" spans="1:6" x14ac:dyDescent="0.25">
      <c r="A63" s="6"/>
      <c r="B63" s="7"/>
      <c r="C63" s="15"/>
      <c r="D63" s="15"/>
      <c r="E63" s="39"/>
      <c r="F63" s="7"/>
    </row>
    <row r="64" spans="1:6" x14ac:dyDescent="0.25">
      <c r="A64" s="6"/>
      <c r="B64" s="7"/>
      <c r="C64" s="15"/>
      <c r="D64" s="15"/>
      <c r="E64" s="39"/>
      <c r="F64" s="7"/>
    </row>
    <row r="65" spans="1:6" x14ac:dyDescent="0.25">
      <c r="A65" s="6"/>
      <c r="B65" s="7"/>
      <c r="C65" s="15"/>
      <c r="D65" s="15"/>
      <c r="E65" s="39"/>
      <c r="F65" s="7"/>
    </row>
    <row r="66" spans="1:6" x14ac:dyDescent="0.25">
      <c r="A66" s="6"/>
      <c r="B66" s="7"/>
      <c r="C66" s="15"/>
      <c r="D66" s="15"/>
      <c r="E66" s="39"/>
      <c r="F66" s="7"/>
    </row>
    <row r="67" spans="1:6" x14ac:dyDescent="0.25">
      <c r="A67" s="6"/>
      <c r="B67" s="7"/>
      <c r="C67" s="15"/>
      <c r="D67" s="15"/>
      <c r="E67" s="39"/>
      <c r="F67" s="7"/>
    </row>
    <row r="68" spans="1:6" x14ac:dyDescent="0.25">
      <c r="A68" s="6"/>
      <c r="B68" s="7"/>
      <c r="C68" s="15"/>
      <c r="D68" s="15"/>
      <c r="E68" s="39"/>
      <c r="F68" s="7"/>
    </row>
    <row r="69" spans="1:6" x14ac:dyDescent="0.25">
      <c r="A69" s="6"/>
      <c r="B69" s="7"/>
      <c r="C69" s="15"/>
      <c r="D69" s="15"/>
      <c r="E69" s="39"/>
      <c r="F69" s="7"/>
    </row>
    <row r="70" spans="1:6" x14ac:dyDescent="0.25">
      <c r="A70" s="6"/>
      <c r="B70" s="7"/>
      <c r="C70" s="15"/>
      <c r="D70" s="15"/>
      <c r="E70" s="39"/>
      <c r="F70" s="7"/>
    </row>
    <row r="71" spans="1:6" x14ac:dyDescent="0.25">
      <c r="A71" s="6"/>
      <c r="B71" s="7"/>
      <c r="C71" s="15"/>
      <c r="D71" s="15"/>
      <c r="E71" s="39"/>
      <c r="F71" s="7"/>
    </row>
    <row r="72" spans="1:6" x14ac:dyDescent="0.25">
      <c r="A72" s="6"/>
      <c r="B72" s="7"/>
      <c r="C72" s="15"/>
      <c r="D72" s="15"/>
      <c r="E72" s="39"/>
      <c r="F72" s="7"/>
    </row>
    <row r="73" spans="1:6" x14ac:dyDescent="0.25">
      <c r="A73" s="6"/>
      <c r="B73" s="7"/>
      <c r="C73" s="15"/>
      <c r="D73" s="15"/>
      <c r="E73" s="39"/>
      <c r="F73" s="7"/>
    </row>
    <row r="74" spans="1:6" x14ac:dyDescent="0.25">
      <c r="A74" s="6"/>
      <c r="B74" s="7"/>
      <c r="C74" s="15"/>
      <c r="D74" s="15"/>
      <c r="E74" s="39"/>
      <c r="F74" s="7"/>
    </row>
    <row r="75" spans="1:6" x14ac:dyDescent="0.25">
      <c r="A75" s="6"/>
      <c r="B75" s="7"/>
      <c r="C75" s="15"/>
      <c r="D75" s="15"/>
      <c r="E75" s="39"/>
      <c r="F75" s="7"/>
    </row>
    <row r="76" spans="1:6" x14ac:dyDescent="0.25">
      <c r="A76" s="6"/>
      <c r="B76" s="7"/>
      <c r="C76" s="15"/>
      <c r="D76" s="15"/>
      <c r="E76" s="39"/>
      <c r="F76" s="7"/>
    </row>
    <row r="77" spans="1:6" x14ac:dyDescent="0.25">
      <c r="A77" s="6"/>
      <c r="B77" s="7"/>
      <c r="C77" s="15"/>
      <c r="D77" s="15"/>
      <c r="E77" s="39"/>
      <c r="F77" s="7"/>
    </row>
    <row r="78" spans="1:6" x14ac:dyDescent="0.25">
      <c r="A78" s="6"/>
      <c r="B78" s="7"/>
      <c r="C78" s="15"/>
      <c r="D78" s="15"/>
      <c r="E78" s="39"/>
      <c r="F78" s="7"/>
    </row>
    <row r="79" spans="1:6" ht="15.75" customHeight="1" x14ac:dyDescent="0.25">
      <c r="A79" s="6"/>
      <c r="B79" s="7"/>
      <c r="C79" s="15"/>
      <c r="D79" s="15"/>
      <c r="E79" s="39"/>
      <c r="F79" s="7"/>
    </row>
    <row r="80" spans="1:6" ht="15" customHeight="1" x14ac:dyDescent="0.25">
      <c r="A80" s="6"/>
      <c r="B80" s="7"/>
      <c r="C80" s="15"/>
      <c r="D80" s="15"/>
      <c r="E80" s="39"/>
      <c r="F80" s="7"/>
    </row>
    <row r="81" spans="1:6" x14ac:dyDescent="0.25">
      <c r="A81" s="6"/>
      <c r="B81" s="7"/>
      <c r="C81" s="15"/>
      <c r="D81" s="15"/>
      <c r="E81" s="39"/>
      <c r="F81" s="7"/>
    </row>
    <row r="82" spans="1:6" x14ac:dyDescent="0.25">
      <c r="A82" s="6"/>
      <c r="B82" s="7"/>
      <c r="C82" s="15"/>
      <c r="D82" s="15"/>
      <c r="E82" s="39"/>
      <c r="F82" s="7"/>
    </row>
    <row r="83" spans="1:6" x14ac:dyDescent="0.25">
      <c r="A83" s="6"/>
      <c r="B83" s="7"/>
      <c r="C83" s="15"/>
      <c r="D83" s="15"/>
      <c r="E83" s="39"/>
      <c r="F83" s="7"/>
    </row>
    <row r="84" spans="1:6" x14ac:dyDescent="0.25">
      <c r="A84" s="6"/>
      <c r="B84" s="7"/>
      <c r="C84" s="15"/>
      <c r="D84" s="15"/>
      <c r="E84" s="39"/>
      <c r="F84" s="7"/>
    </row>
    <row r="85" spans="1:6" x14ac:dyDescent="0.25">
      <c r="A85" s="6"/>
      <c r="B85" s="7"/>
      <c r="C85" s="15"/>
      <c r="D85" s="15"/>
      <c r="E85" s="7"/>
      <c r="F85" s="7"/>
    </row>
    <row r="86" spans="1:6" x14ac:dyDescent="0.25">
      <c r="A86" s="6"/>
      <c r="B86" s="7"/>
      <c r="C86" s="15"/>
      <c r="D86" s="15"/>
      <c r="E86" s="7"/>
      <c r="F86" s="7"/>
    </row>
    <row r="87" spans="1:6" x14ac:dyDescent="0.25">
      <c r="A87" s="6"/>
      <c r="B87" s="7"/>
      <c r="C87" s="15"/>
      <c r="D87" s="15"/>
      <c r="E87" s="7"/>
      <c r="F87" s="7"/>
    </row>
    <row r="88" spans="1:6" x14ac:dyDescent="0.25">
      <c r="A88" s="6"/>
      <c r="B88" s="7"/>
      <c r="C88" s="15"/>
      <c r="D88" s="15"/>
      <c r="E88" s="7"/>
      <c r="F88" s="7"/>
    </row>
    <row r="89" spans="1:6" x14ac:dyDescent="0.25">
      <c r="A89" s="6"/>
      <c r="B89" s="7"/>
      <c r="C89" s="15"/>
      <c r="D89" s="15"/>
      <c r="E89" s="7"/>
      <c r="F89" s="7"/>
    </row>
    <row r="90" spans="1:6" x14ac:dyDescent="0.25">
      <c r="A90" s="6"/>
      <c r="B90" s="7"/>
      <c r="C90" s="15"/>
      <c r="D90" s="15"/>
      <c r="E90" s="7"/>
      <c r="F90" s="7"/>
    </row>
    <row r="91" spans="1:6" x14ac:dyDescent="0.25">
      <c r="A91" s="6"/>
      <c r="B91" s="7"/>
      <c r="C91" s="15"/>
      <c r="D91" s="15"/>
      <c r="E91" s="7"/>
      <c r="F91" s="7"/>
    </row>
    <row r="92" spans="1:6" x14ac:dyDescent="0.25">
      <c r="A92" s="6"/>
      <c r="B92" s="7"/>
      <c r="C92" s="15"/>
      <c r="D92" s="15"/>
      <c r="E92" s="7"/>
      <c r="F92" s="7"/>
    </row>
    <row r="93" spans="1:6" x14ac:dyDescent="0.25">
      <c r="A93" s="25"/>
      <c r="B93" s="7"/>
      <c r="C93" s="7"/>
      <c r="D93" s="7"/>
      <c r="E93" s="7"/>
      <c r="F93" s="7"/>
    </row>
    <row r="94" spans="1:6" x14ac:dyDescent="0.25">
      <c r="A94" s="25"/>
      <c r="B94" s="7"/>
      <c r="C94" s="7"/>
      <c r="D94" s="7"/>
      <c r="E94" s="7"/>
      <c r="F94" s="7"/>
    </row>
    <row r="95" spans="1:6" x14ac:dyDescent="0.25">
      <c r="A95" s="25"/>
      <c r="B95" s="7"/>
      <c r="C95" s="7"/>
      <c r="D95" s="7"/>
      <c r="E95" s="7"/>
      <c r="F95" s="7"/>
    </row>
    <row r="96" spans="1:6" x14ac:dyDescent="0.25">
      <c r="A96" s="7"/>
      <c r="B96" s="7"/>
      <c r="C96" s="7"/>
      <c r="D96" s="7"/>
      <c r="E96" s="7"/>
      <c r="F96" s="7"/>
    </row>
    <row r="97" spans="1:6" x14ac:dyDescent="0.25">
      <c r="A97" s="43"/>
      <c r="B97" s="43"/>
      <c r="C97" s="43"/>
      <c r="D97" s="43"/>
      <c r="E97" s="43"/>
      <c r="F97" s="43"/>
    </row>
    <row r="98" spans="1:6" x14ac:dyDescent="0.25">
      <c r="A98" s="7"/>
      <c r="B98" s="7"/>
      <c r="C98" s="7"/>
      <c r="D98" s="7"/>
      <c r="E98" s="7"/>
      <c r="F98" s="7"/>
    </row>
    <row r="99" spans="1:6" ht="15.75" x14ac:dyDescent="0.25">
      <c r="A99" s="44"/>
      <c r="B99" s="44"/>
      <c r="C99" s="44"/>
      <c r="D99" s="44"/>
      <c r="E99" s="44"/>
      <c r="F99" s="7"/>
    </row>
    <row r="100" spans="1:6" ht="15.75" x14ac:dyDescent="0.25">
      <c r="A100" s="44"/>
      <c r="B100" s="44"/>
      <c r="C100" s="44"/>
      <c r="D100" s="44"/>
      <c r="E100" s="44"/>
      <c r="F100" s="7"/>
    </row>
    <row r="101" spans="1:6" ht="15.75" x14ac:dyDescent="0.25">
      <c r="A101" s="45"/>
      <c r="B101" s="45"/>
      <c r="C101" s="45"/>
      <c r="D101" s="45"/>
      <c r="E101" s="45"/>
      <c r="F101" s="7"/>
    </row>
    <row r="102" spans="1:6" ht="15.75" x14ac:dyDescent="0.25">
      <c r="A102" s="45"/>
      <c r="B102" s="45"/>
      <c r="C102" s="45"/>
      <c r="D102" s="45"/>
      <c r="E102" s="45"/>
      <c r="F102" s="7"/>
    </row>
    <row r="103" spans="1:6" ht="15.75" x14ac:dyDescent="0.25">
      <c r="A103" s="35"/>
      <c r="B103" s="7"/>
      <c r="C103" s="7"/>
      <c r="D103" s="7"/>
      <c r="E103" s="7"/>
      <c r="F103" s="7"/>
    </row>
    <row r="104" spans="1:6" x14ac:dyDescent="0.25">
      <c r="A104" s="46"/>
      <c r="B104" s="46"/>
      <c r="C104" s="36"/>
      <c r="D104" s="7"/>
      <c r="E104" s="7"/>
      <c r="F104" s="7"/>
    </row>
    <row r="105" spans="1:6" x14ac:dyDescent="0.25">
      <c r="A105" s="37"/>
      <c r="B105" s="7"/>
      <c r="C105" s="7"/>
      <c r="D105" s="7"/>
      <c r="E105" s="7"/>
      <c r="F105" s="7"/>
    </row>
    <row r="106" spans="1:6" x14ac:dyDescent="0.25">
      <c r="A106" s="46"/>
      <c r="B106" s="46"/>
      <c r="C106" s="36"/>
      <c r="D106" s="7"/>
      <c r="E106" s="7"/>
      <c r="F106" s="7"/>
    </row>
    <row r="107" spans="1:6" x14ac:dyDescent="0.25">
      <c r="A107" s="7"/>
      <c r="B107" s="7"/>
      <c r="C107" s="7"/>
      <c r="D107" s="7"/>
      <c r="E107" s="7"/>
      <c r="F107" s="7"/>
    </row>
    <row r="108" spans="1:6" ht="15.75" x14ac:dyDescent="0.25">
      <c r="A108" s="47"/>
      <c r="B108" s="47"/>
      <c r="C108" s="47"/>
      <c r="D108" s="47"/>
      <c r="E108" s="38"/>
      <c r="F108" s="7"/>
    </row>
    <row r="109" spans="1:6" ht="15" customHeight="1" x14ac:dyDescent="0.25">
      <c r="A109" s="47"/>
      <c r="B109" s="47"/>
      <c r="C109" s="47"/>
      <c r="D109" s="47"/>
      <c r="E109" s="15"/>
      <c r="F109" s="7"/>
    </row>
    <row r="110" spans="1:6" x14ac:dyDescent="0.25">
      <c r="A110" s="6"/>
      <c r="B110" s="7"/>
      <c r="C110" s="15"/>
      <c r="D110" s="15"/>
      <c r="E110" s="39"/>
      <c r="F110" s="7"/>
    </row>
    <row r="111" spans="1:6" x14ac:dyDescent="0.25">
      <c r="A111" s="6"/>
      <c r="B111" s="7"/>
      <c r="C111" s="15"/>
      <c r="D111" s="15"/>
      <c r="E111" s="39"/>
      <c r="F111" s="7"/>
    </row>
    <row r="112" spans="1:6" x14ac:dyDescent="0.25">
      <c r="A112" s="6"/>
      <c r="B112" s="7"/>
      <c r="C112" s="15"/>
      <c r="D112" s="15"/>
      <c r="E112" s="39"/>
      <c r="F112" s="7"/>
    </row>
    <row r="113" spans="1:6" x14ac:dyDescent="0.25">
      <c r="A113" s="6"/>
      <c r="B113" s="7"/>
      <c r="C113" s="15"/>
      <c r="D113" s="15"/>
      <c r="E113" s="39"/>
      <c r="F113" s="7"/>
    </row>
    <row r="114" spans="1:6" x14ac:dyDescent="0.25">
      <c r="A114" s="6"/>
      <c r="B114" s="7"/>
      <c r="C114" s="15"/>
      <c r="D114" s="15"/>
      <c r="E114" s="39"/>
      <c r="F114" s="7"/>
    </row>
    <row r="115" spans="1:6" x14ac:dyDescent="0.25">
      <c r="A115" s="6"/>
      <c r="B115" s="7"/>
      <c r="C115" s="15"/>
      <c r="D115" s="15"/>
      <c r="E115" s="39"/>
      <c r="F115" s="7"/>
    </row>
    <row r="116" spans="1:6" x14ac:dyDescent="0.25">
      <c r="A116" s="6"/>
      <c r="B116" s="7"/>
      <c r="C116" s="15"/>
      <c r="D116" s="15"/>
      <c r="E116" s="39"/>
      <c r="F116" s="7"/>
    </row>
    <row r="117" spans="1:6" x14ac:dyDescent="0.25">
      <c r="A117" s="6"/>
      <c r="B117" s="7"/>
      <c r="C117" s="15"/>
      <c r="D117" s="15"/>
      <c r="E117" s="39"/>
      <c r="F117" s="7"/>
    </row>
    <row r="118" spans="1:6" x14ac:dyDescent="0.25">
      <c r="A118" s="6"/>
      <c r="B118" s="7"/>
      <c r="C118" s="15"/>
      <c r="D118" s="15"/>
      <c r="E118" s="39"/>
      <c r="F118" s="7"/>
    </row>
    <row r="119" spans="1:6" x14ac:dyDescent="0.25">
      <c r="A119" s="6"/>
      <c r="B119" s="7"/>
      <c r="C119" s="15"/>
      <c r="D119" s="15"/>
      <c r="E119" s="39"/>
      <c r="F119" s="7"/>
    </row>
    <row r="120" spans="1:6" x14ac:dyDescent="0.25">
      <c r="A120" s="6"/>
      <c r="B120" s="7"/>
      <c r="C120" s="15"/>
      <c r="D120" s="15"/>
      <c r="E120" s="39"/>
      <c r="F120" s="7"/>
    </row>
    <row r="121" spans="1:6" x14ac:dyDescent="0.25">
      <c r="A121" s="6"/>
      <c r="B121" s="7"/>
      <c r="C121" s="15"/>
      <c r="D121" s="15"/>
      <c r="E121" s="39"/>
      <c r="F121" s="7"/>
    </row>
    <row r="122" spans="1:6" x14ac:dyDescent="0.25">
      <c r="A122" s="6"/>
      <c r="B122" s="7"/>
      <c r="C122" s="15"/>
      <c r="D122" s="15"/>
      <c r="E122" s="39"/>
      <c r="F122" s="7"/>
    </row>
    <row r="123" spans="1:6" x14ac:dyDescent="0.25">
      <c r="A123" s="6"/>
      <c r="B123" s="7"/>
      <c r="C123" s="15"/>
      <c r="D123" s="15"/>
      <c r="E123" s="39"/>
      <c r="F123" s="7"/>
    </row>
    <row r="124" spans="1:6" x14ac:dyDescent="0.25">
      <c r="A124" s="6"/>
      <c r="B124" s="7"/>
      <c r="C124" s="15"/>
      <c r="D124" s="15"/>
      <c r="E124" s="39"/>
      <c r="F124" s="7"/>
    </row>
    <row r="125" spans="1:6" x14ac:dyDescent="0.25">
      <c r="A125" s="6"/>
      <c r="B125" s="7"/>
      <c r="C125" s="15"/>
      <c r="D125" s="15"/>
      <c r="E125" s="39"/>
      <c r="F125" s="7"/>
    </row>
    <row r="126" spans="1:6" x14ac:dyDescent="0.25">
      <c r="A126" s="6"/>
      <c r="B126" s="7"/>
      <c r="C126" s="15"/>
      <c r="D126" s="15"/>
      <c r="E126" s="39"/>
      <c r="F126" s="7"/>
    </row>
    <row r="127" spans="1:6" x14ac:dyDescent="0.25">
      <c r="A127" s="6"/>
      <c r="B127" s="7"/>
      <c r="C127" s="15"/>
      <c r="D127" s="15"/>
      <c r="E127" s="39"/>
      <c r="F127" s="7"/>
    </row>
    <row r="128" spans="1:6" x14ac:dyDescent="0.25">
      <c r="A128" s="6"/>
      <c r="B128" s="7"/>
      <c r="C128" s="15"/>
      <c r="D128" s="15"/>
      <c r="E128" s="39"/>
      <c r="F128" s="7"/>
    </row>
    <row r="129" spans="1:6" x14ac:dyDescent="0.25">
      <c r="A129" s="6"/>
      <c r="B129" s="7"/>
      <c r="C129" s="15"/>
      <c r="D129" s="15"/>
      <c r="E129" s="39"/>
      <c r="F129" s="7"/>
    </row>
    <row r="130" spans="1:6" x14ac:dyDescent="0.25">
      <c r="A130" s="6"/>
      <c r="B130" s="7"/>
      <c r="C130" s="15"/>
      <c r="D130" s="15"/>
      <c r="E130" s="39"/>
      <c r="F130" s="7"/>
    </row>
    <row r="131" spans="1:6" x14ac:dyDescent="0.25">
      <c r="A131" s="6"/>
      <c r="B131" s="7"/>
      <c r="C131" s="15"/>
      <c r="D131" s="15"/>
      <c r="E131" s="39"/>
      <c r="F131" s="7"/>
    </row>
    <row r="132" spans="1:6" x14ac:dyDescent="0.25">
      <c r="A132" s="6"/>
      <c r="B132" s="7"/>
      <c r="C132" s="15"/>
      <c r="D132" s="15"/>
      <c r="E132" s="39"/>
      <c r="F132" s="7"/>
    </row>
    <row r="133" spans="1:6" x14ac:dyDescent="0.25">
      <c r="A133" s="6"/>
      <c r="B133" s="7"/>
      <c r="C133" s="15"/>
      <c r="D133" s="15"/>
      <c r="E133" s="40"/>
      <c r="F133" s="7"/>
    </row>
    <row r="134" spans="1:6" x14ac:dyDescent="0.25">
      <c r="A134" s="6"/>
      <c r="B134" s="7"/>
      <c r="C134" s="15"/>
      <c r="D134" s="15"/>
      <c r="E134" s="39"/>
      <c r="F134" s="7"/>
    </row>
    <row r="135" spans="1:6" x14ac:dyDescent="0.25">
      <c r="A135" s="6"/>
      <c r="B135" s="7"/>
      <c r="C135" s="15"/>
      <c r="D135" s="15"/>
      <c r="E135" s="39"/>
      <c r="F135" s="7"/>
    </row>
    <row r="136" spans="1:6" x14ac:dyDescent="0.25">
      <c r="A136" s="6"/>
      <c r="B136" s="7"/>
      <c r="C136" s="15"/>
      <c r="D136" s="15"/>
      <c r="E136" s="7"/>
      <c r="F136" s="7"/>
    </row>
    <row r="137" spans="1:6" x14ac:dyDescent="0.25">
      <c r="A137" s="6"/>
      <c r="B137" s="7"/>
      <c r="C137" s="15"/>
      <c r="D137" s="15"/>
      <c r="E137" s="7"/>
      <c r="F137" s="7"/>
    </row>
    <row r="138" spans="1:6" x14ac:dyDescent="0.25">
      <c r="A138" s="6"/>
      <c r="B138" s="7"/>
      <c r="C138" s="15"/>
      <c r="D138" s="15"/>
      <c r="E138" s="7"/>
      <c r="F138" s="7"/>
    </row>
    <row r="139" spans="1:6" x14ac:dyDescent="0.25">
      <c r="A139" s="6"/>
      <c r="B139" s="7"/>
      <c r="C139" s="15"/>
      <c r="D139" s="15"/>
      <c r="E139" s="7"/>
      <c r="F139" s="7"/>
    </row>
    <row r="140" spans="1:6" x14ac:dyDescent="0.25">
      <c r="A140" s="6"/>
      <c r="B140" s="7"/>
      <c r="C140" s="15"/>
      <c r="D140" s="15"/>
      <c r="E140" s="7"/>
      <c r="F140" s="7"/>
    </row>
    <row r="141" spans="1:6" x14ac:dyDescent="0.25">
      <c r="A141" s="6"/>
      <c r="B141" s="7"/>
      <c r="C141" s="15"/>
      <c r="D141" s="15"/>
      <c r="E141" s="7"/>
      <c r="F141" s="7"/>
    </row>
    <row r="142" spans="1:6" x14ac:dyDescent="0.25">
      <c r="A142" s="25"/>
      <c r="B142" s="7"/>
      <c r="C142" s="7"/>
      <c r="D142" s="7"/>
      <c r="E142" s="7"/>
      <c r="F142" s="7"/>
    </row>
    <row r="143" spans="1:6" x14ac:dyDescent="0.25">
      <c r="A143" s="25"/>
      <c r="B143" s="7"/>
      <c r="C143" s="7"/>
      <c r="D143" s="7"/>
      <c r="E143" s="7"/>
      <c r="F143" s="7"/>
    </row>
    <row r="144" spans="1:6" x14ac:dyDescent="0.25">
      <c r="A144" s="25"/>
      <c r="B144" s="7"/>
      <c r="C144" s="7"/>
      <c r="D144" s="7"/>
      <c r="E144" s="7"/>
      <c r="F144" s="7"/>
    </row>
    <row r="145" spans="1:6" x14ac:dyDescent="0.25">
      <c r="A145" s="7"/>
      <c r="B145" s="7"/>
      <c r="C145" s="7"/>
      <c r="D145" s="7"/>
      <c r="E145" s="7"/>
      <c r="F145" s="7"/>
    </row>
    <row r="146" spans="1:6" x14ac:dyDescent="0.25">
      <c r="A146" s="43"/>
      <c r="B146" s="43"/>
      <c r="C146" s="43"/>
      <c r="D146" s="43"/>
      <c r="E146" s="43"/>
      <c r="F146" s="43"/>
    </row>
    <row r="147" spans="1:6" x14ac:dyDescent="0.25">
      <c r="A147" s="41"/>
      <c r="B147" s="41"/>
      <c r="C147" s="41"/>
      <c r="D147" s="41"/>
      <c r="E147" s="41"/>
      <c r="F147" s="41"/>
    </row>
    <row r="148" spans="1:6" ht="15.75" x14ac:dyDescent="0.25">
      <c r="A148" s="44"/>
      <c r="B148" s="44"/>
      <c r="C148" s="44"/>
      <c r="D148" s="44"/>
      <c r="E148" s="44"/>
      <c r="F148" s="7"/>
    </row>
    <row r="149" spans="1:6" ht="15.75" x14ac:dyDescent="0.25">
      <c r="A149" s="44"/>
      <c r="B149" s="44"/>
      <c r="C149" s="44"/>
      <c r="D149" s="44"/>
      <c r="E149" s="44"/>
      <c r="F149" s="7"/>
    </row>
    <row r="150" spans="1:6" ht="15.75" x14ac:dyDescent="0.25">
      <c r="A150" s="45"/>
      <c r="B150" s="45"/>
      <c r="C150" s="45"/>
      <c r="D150" s="45"/>
      <c r="E150" s="45"/>
      <c r="F150" s="7"/>
    </row>
    <row r="151" spans="1:6" ht="15.75" x14ac:dyDescent="0.25">
      <c r="A151" s="45"/>
      <c r="B151" s="45"/>
      <c r="C151" s="45"/>
      <c r="D151" s="45"/>
      <c r="E151" s="45"/>
      <c r="F151" s="7"/>
    </row>
    <row r="152" spans="1:6" ht="15.75" x14ac:dyDescent="0.25">
      <c r="A152" s="35"/>
      <c r="B152" s="7"/>
      <c r="C152" s="7"/>
      <c r="D152" s="7"/>
      <c r="E152" s="7"/>
      <c r="F152" s="7"/>
    </row>
    <row r="153" spans="1:6" x14ac:dyDescent="0.25">
      <c r="A153" s="46"/>
      <c r="B153" s="46"/>
      <c r="C153" s="36"/>
      <c r="D153" s="7"/>
      <c r="E153" s="7"/>
      <c r="F153" s="7"/>
    </row>
    <row r="154" spans="1:6" x14ac:dyDescent="0.25">
      <c r="A154" s="37"/>
      <c r="B154" s="7"/>
      <c r="C154" s="7"/>
      <c r="D154" s="7"/>
      <c r="E154" s="7"/>
      <c r="F154" s="7"/>
    </row>
    <row r="155" spans="1:6" x14ac:dyDescent="0.25">
      <c r="A155" s="46"/>
      <c r="B155" s="46"/>
      <c r="C155" s="36"/>
      <c r="D155" s="7"/>
      <c r="E155" s="7"/>
      <c r="F155" s="7"/>
    </row>
    <row r="156" spans="1:6" x14ac:dyDescent="0.25">
      <c r="A156" s="7"/>
      <c r="B156" s="7"/>
      <c r="C156" s="7"/>
      <c r="D156" s="7"/>
      <c r="E156" s="7"/>
      <c r="F156" s="7"/>
    </row>
    <row r="157" spans="1:6" ht="15.75" x14ac:dyDescent="0.25">
      <c r="A157" s="47"/>
      <c r="B157" s="47"/>
      <c r="C157" s="47"/>
      <c r="D157" s="47"/>
      <c r="E157" s="38"/>
      <c r="F157" s="7"/>
    </row>
    <row r="158" spans="1:6" ht="15" customHeight="1" x14ac:dyDescent="0.25">
      <c r="A158" s="47"/>
      <c r="B158" s="47"/>
      <c r="C158" s="47"/>
      <c r="D158" s="47"/>
      <c r="E158" s="15"/>
      <c r="F158" s="7"/>
    </row>
    <row r="159" spans="1:6" x14ac:dyDescent="0.25">
      <c r="A159" s="6"/>
      <c r="B159" s="7"/>
      <c r="C159" s="15"/>
      <c r="D159" s="15"/>
      <c r="E159" s="39"/>
      <c r="F159" s="7"/>
    </row>
    <row r="160" spans="1:6" x14ac:dyDescent="0.25">
      <c r="A160" s="6"/>
      <c r="B160" s="7"/>
      <c r="C160" s="15"/>
      <c r="D160" s="15"/>
      <c r="E160" s="39"/>
      <c r="F160" s="7"/>
    </row>
    <row r="161" spans="1:6" x14ac:dyDescent="0.25">
      <c r="A161" s="6"/>
      <c r="B161" s="7"/>
      <c r="C161" s="15"/>
      <c r="D161" s="15"/>
      <c r="E161" s="42"/>
      <c r="F161" s="7"/>
    </row>
    <row r="162" spans="1:6" x14ac:dyDescent="0.25">
      <c r="A162" s="6"/>
      <c r="B162" s="7"/>
      <c r="C162" s="15"/>
      <c r="D162" s="15"/>
      <c r="E162" s="39"/>
      <c r="F162" s="7"/>
    </row>
    <row r="163" spans="1:6" x14ac:dyDescent="0.25">
      <c r="A163" s="6"/>
      <c r="B163" s="7"/>
      <c r="C163" s="15"/>
      <c r="D163" s="15"/>
      <c r="E163" s="39"/>
      <c r="F163" s="7"/>
    </row>
    <row r="164" spans="1:6" x14ac:dyDescent="0.25">
      <c r="A164" s="6"/>
      <c r="B164" s="7"/>
      <c r="C164" s="15"/>
      <c r="D164" s="15"/>
      <c r="E164" s="39"/>
      <c r="F164" s="7"/>
    </row>
    <row r="165" spans="1:6" x14ac:dyDescent="0.25">
      <c r="A165" s="6"/>
      <c r="B165" s="7"/>
      <c r="C165" s="15"/>
      <c r="D165" s="15"/>
      <c r="E165" s="39"/>
      <c r="F165" s="7"/>
    </row>
    <row r="166" spans="1:6" x14ac:dyDescent="0.25">
      <c r="A166" s="6"/>
      <c r="B166" s="7"/>
      <c r="C166" s="15"/>
      <c r="D166" s="15"/>
      <c r="E166" s="39"/>
      <c r="F166" s="7"/>
    </row>
    <row r="167" spans="1:6" x14ac:dyDescent="0.25">
      <c r="A167" s="6"/>
      <c r="B167" s="7"/>
      <c r="C167" s="15"/>
      <c r="D167" s="15"/>
      <c r="E167" s="39"/>
      <c r="F167" s="7"/>
    </row>
    <row r="168" spans="1:6" x14ac:dyDescent="0.25">
      <c r="A168" s="6"/>
      <c r="B168" s="7"/>
      <c r="C168" s="15"/>
      <c r="D168" s="15"/>
      <c r="E168" s="39"/>
      <c r="F168" s="7"/>
    </row>
    <row r="169" spans="1:6" x14ac:dyDescent="0.25">
      <c r="A169" s="6"/>
      <c r="B169" s="7"/>
      <c r="C169" s="15"/>
      <c r="D169" s="15"/>
      <c r="E169" s="39"/>
      <c r="F169" s="7"/>
    </row>
    <row r="170" spans="1:6" x14ac:dyDescent="0.25">
      <c r="A170" s="6"/>
      <c r="B170" s="7"/>
      <c r="C170" s="15"/>
      <c r="D170" s="15"/>
      <c r="E170" s="39"/>
      <c r="F170" s="7"/>
    </row>
    <row r="171" spans="1:6" x14ac:dyDescent="0.25">
      <c r="A171" s="6"/>
      <c r="B171" s="7"/>
      <c r="C171" s="15"/>
      <c r="D171" s="15"/>
      <c r="E171" s="39"/>
      <c r="F171" s="7"/>
    </row>
    <row r="172" spans="1:6" x14ac:dyDescent="0.25">
      <c r="A172" s="6"/>
      <c r="B172" s="7"/>
      <c r="C172" s="15"/>
      <c r="D172" s="15"/>
      <c r="E172" s="39"/>
      <c r="F172" s="7"/>
    </row>
    <row r="173" spans="1:6" x14ac:dyDescent="0.25">
      <c r="A173" s="6"/>
      <c r="B173" s="7"/>
      <c r="C173" s="15"/>
      <c r="D173" s="15"/>
      <c r="E173" s="39"/>
      <c r="F173" s="7"/>
    </row>
    <row r="174" spans="1:6" x14ac:dyDescent="0.25">
      <c r="A174" s="6"/>
      <c r="B174" s="7"/>
      <c r="C174" s="15"/>
      <c r="D174" s="15"/>
      <c r="E174" s="39"/>
      <c r="F174" s="7"/>
    </row>
    <row r="175" spans="1:6" x14ac:dyDescent="0.25">
      <c r="A175" s="6"/>
      <c r="B175" s="7"/>
      <c r="C175" s="15"/>
      <c r="D175" s="15"/>
      <c r="E175" s="39"/>
      <c r="F175" s="7"/>
    </row>
    <row r="176" spans="1:6" x14ac:dyDescent="0.25">
      <c r="A176" s="6"/>
      <c r="B176" s="7"/>
      <c r="C176" s="15"/>
      <c r="D176" s="15"/>
      <c r="E176" s="39"/>
      <c r="F176" s="7"/>
    </row>
    <row r="177" spans="1:6" x14ac:dyDescent="0.25">
      <c r="A177" s="6"/>
      <c r="B177" s="7"/>
      <c r="C177" s="15"/>
      <c r="D177" s="15"/>
      <c r="E177" s="39"/>
      <c r="F177" s="7"/>
    </row>
    <row r="178" spans="1:6" x14ac:dyDescent="0.25">
      <c r="A178" s="6"/>
      <c r="B178" s="7"/>
      <c r="C178" s="15"/>
      <c r="D178" s="15"/>
      <c r="E178" s="39"/>
      <c r="F178" s="7"/>
    </row>
    <row r="179" spans="1:6" x14ac:dyDescent="0.25">
      <c r="A179" s="6"/>
      <c r="B179" s="7"/>
      <c r="C179" s="15"/>
      <c r="D179" s="15"/>
      <c r="E179" s="39"/>
      <c r="F179" s="7"/>
    </row>
    <row r="180" spans="1:6" x14ac:dyDescent="0.25">
      <c r="A180" s="6"/>
      <c r="B180" s="7"/>
      <c r="C180" s="15"/>
      <c r="D180" s="15"/>
      <c r="E180" s="39"/>
      <c r="F180" s="7"/>
    </row>
    <row r="181" spans="1:6" x14ac:dyDescent="0.25">
      <c r="A181" s="6"/>
      <c r="B181" s="7"/>
      <c r="C181" s="15"/>
      <c r="D181" s="15"/>
      <c r="E181" s="39"/>
      <c r="F181" s="7"/>
    </row>
    <row r="182" spans="1:6" x14ac:dyDescent="0.25">
      <c r="A182" s="6"/>
      <c r="B182" s="7"/>
      <c r="C182" s="15"/>
      <c r="D182" s="15"/>
      <c r="E182" s="39"/>
      <c r="F182" s="7"/>
    </row>
    <row r="183" spans="1:6" x14ac:dyDescent="0.25">
      <c r="A183" s="6"/>
      <c r="B183" s="7"/>
      <c r="C183" s="15"/>
      <c r="D183" s="15"/>
      <c r="E183" s="39"/>
      <c r="F183" s="7"/>
    </row>
    <row r="184" spans="1:6" x14ac:dyDescent="0.25">
      <c r="A184" s="6"/>
      <c r="B184" s="7"/>
      <c r="C184" s="15"/>
      <c r="D184" s="15"/>
      <c r="E184" s="39"/>
      <c r="F184" s="7"/>
    </row>
    <row r="185" spans="1:6" x14ac:dyDescent="0.25">
      <c r="A185" s="6"/>
      <c r="B185" s="7"/>
      <c r="C185" s="15"/>
      <c r="D185" s="15"/>
      <c r="E185" s="39"/>
      <c r="F185" s="7"/>
    </row>
    <row r="186" spans="1:6" x14ac:dyDescent="0.25">
      <c r="A186" s="6"/>
      <c r="B186" s="7"/>
      <c r="C186" s="15"/>
      <c r="D186" s="15"/>
      <c r="E186" s="39"/>
      <c r="F186" s="7"/>
    </row>
    <row r="187" spans="1:6" x14ac:dyDescent="0.25">
      <c r="A187" s="6"/>
      <c r="B187" s="7"/>
      <c r="C187" s="15"/>
      <c r="D187" s="15"/>
      <c r="E187" s="39"/>
      <c r="F187" s="7"/>
    </row>
    <row r="188" spans="1:6" x14ac:dyDescent="0.25">
      <c r="A188" s="6"/>
      <c r="B188" s="7"/>
      <c r="C188" s="15"/>
      <c r="D188" s="15"/>
      <c r="E188" s="39"/>
      <c r="F188" s="7"/>
    </row>
    <row r="189" spans="1:6" x14ac:dyDescent="0.25">
      <c r="A189" s="6"/>
      <c r="B189" s="7"/>
      <c r="C189" s="15"/>
      <c r="D189" s="15"/>
      <c r="E189" s="7"/>
      <c r="F189" s="7"/>
    </row>
    <row r="190" spans="1:6" x14ac:dyDescent="0.25">
      <c r="A190" s="6"/>
      <c r="B190" s="7"/>
      <c r="C190" s="15"/>
      <c r="D190" s="15"/>
      <c r="E190" s="7"/>
      <c r="F190" s="7"/>
    </row>
    <row r="191" spans="1:6" x14ac:dyDescent="0.25">
      <c r="A191" s="25"/>
      <c r="B191" s="7"/>
      <c r="C191" s="7"/>
      <c r="D191" s="7"/>
      <c r="E191" s="7"/>
      <c r="F191" s="7"/>
    </row>
    <row r="192" spans="1:6" x14ac:dyDescent="0.25">
      <c r="A192" s="25"/>
      <c r="B192" s="7"/>
      <c r="C192" s="7"/>
      <c r="D192" s="7"/>
      <c r="E192" s="7"/>
      <c r="F192" s="7"/>
    </row>
    <row r="193" spans="1:6" x14ac:dyDescent="0.25">
      <c r="A193" s="25"/>
      <c r="B193" s="7"/>
      <c r="C193" s="7"/>
      <c r="D193" s="7"/>
      <c r="E193" s="7"/>
      <c r="F193" s="7"/>
    </row>
    <row r="194" spans="1:6" x14ac:dyDescent="0.25">
      <c r="A194" s="7"/>
      <c r="B194" s="7"/>
      <c r="C194" s="7"/>
      <c r="D194" s="7"/>
      <c r="E194" s="7"/>
      <c r="F194" s="7"/>
    </row>
    <row r="195" spans="1:6" x14ac:dyDescent="0.25">
      <c r="A195" s="43"/>
      <c r="B195" s="43"/>
      <c r="C195" s="43"/>
      <c r="D195" s="43"/>
      <c r="E195" s="43"/>
      <c r="F195" s="43"/>
    </row>
    <row r="196" spans="1:6" x14ac:dyDescent="0.25">
      <c r="A196" s="6"/>
      <c r="B196" s="7"/>
      <c r="C196" s="15"/>
      <c r="D196" s="15"/>
      <c r="E196" s="7"/>
      <c r="F196" s="7"/>
    </row>
    <row r="197" spans="1:6" ht="15.75" x14ac:dyDescent="0.25">
      <c r="A197" s="44"/>
      <c r="B197" s="44"/>
      <c r="C197" s="44"/>
      <c r="D197" s="44"/>
      <c r="E197" s="44"/>
      <c r="F197" s="7"/>
    </row>
    <row r="198" spans="1:6" ht="15.75" x14ac:dyDescent="0.25">
      <c r="A198" s="44"/>
      <c r="B198" s="44"/>
      <c r="C198" s="44"/>
      <c r="D198" s="44"/>
      <c r="E198" s="44"/>
      <c r="F198" s="7"/>
    </row>
    <row r="199" spans="1:6" ht="15.75" x14ac:dyDescent="0.25">
      <c r="A199" s="45"/>
      <c r="B199" s="45"/>
      <c r="C199" s="45"/>
      <c r="D199" s="45"/>
      <c r="E199" s="45"/>
      <c r="F199" s="7"/>
    </row>
    <row r="200" spans="1:6" ht="15.75" x14ac:dyDescent="0.25">
      <c r="A200" s="45"/>
      <c r="B200" s="45"/>
      <c r="C200" s="45"/>
      <c r="D200" s="45"/>
      <c r="E200" s="45"/>
      <c r="F200" s="7"/>
    </row>
    <row r="201" spans="1:6" ht="15.75" x14ac:dyDescent="0.25">
      <c r="A201" s="35"/>
      <c r="B201" s="7"/>
      <c r="C201" s="7"/>
      <c r="D201" s="7"/>
      <c r="E201" s="7"/>
      <c r="F201" s="7"/>
    </row>
    <row r="202" spans="1:6" x14ac:dyDescent="0.25">
      <c r="A202" s="46"/>
      <c r="B202" s="46"/>
      <c r="C202" s="36"/>
      <c r="D202" s="7"/>
      <c r="E202" s="7"/>
      <c r="F202" s="7"/>
    </row>
    <row r="203" spans="1:6" x14ac:dyDescent="0.25">
      <c r="A203" s="37"/>
      <c r="B203" s="7"/>
      <c r="C203" s="7"/>
      <c r="D203" s="7"/>
      <c r="E203" s="7"/>
      <c r="F203" s="7"/>
    </row>
    <row r="204" spans="1:6" x14ac:dyDescent="0.25">
      <c r="A204" s="46"/>
      <c r="B204" s="46"/>
      <c r="C204" s="36"/>
      <c r="D204" s="7"/>
      <c r="E204" s="7"/>
      <c r="F204" s="7"/>
    </row>
    <row r="205" spans="1:6" x14ac:dyDescent="0.25">
      <c r="A205" s="7"/>
      <c r="B205" s="7"/>
      <c r="C205" s="7"/>
      <c r="D205" s="7"/>
      <c r="E205" s="7"/>
      <c r="F205" s="7"/>
    </row>
    <row r="206" spans="1:6" ht="15.75" x14ac:dyDescent="0.25">
      <c r="A206" s="47"/>
      <c r="B206" s="47"/>
      <c r="C206" s="47"/>
      <c r="D206" s="47"/>
      <c r="E206" s="38"/>
      <c r="F206" s="7"/>
    </row>
    <row r="207" spans="1:6" ht="15" customHeight="1" x14ac:dyDescent="0.25">
      <c r="A207" s="47"/>
      <c r="B207" s="47"/>
      <c r="C207" s="47"/>
      <c r="D207" s="47"/>
      <c r="E207" s="15"/>
      <c r="F207" s="7"/>
    </row>
    <row r="208" spans="1:6" x14ac:dyDescent="0.25">
      <c r="A208" s="6"/>
      <c r="B208" s="7"/>
      <c r="C208" s="15"/>
      <c r="D208" s="15"/>
      <c r="E208" s="39"/>
      <c r="F208" s="7"/>
    </row>
    <row r="209" spans="1:6" x14ac:dyDescent="0.25">
      <c r="A209" s="6"/>
      <c r="B209" s="7"/>
      <c r="C209" s="15"/>
      <c r="D209" s="15"/>
      <c r="E209" s="39"/>
      <c r="F209" s="7"/>
    </row>
    <row r="210" spans="1:6" x14ac:dyDescent="0.25">
      <c r="A210" s="6"/>
      <c r="B210" s="7"/>
      <c r="C210" s="15"/>
      <c r="D210" s="15"/>
      <c r="E210" s="39"/>
      <c r="F210" s="7"/>
    </row>
    <row r="211" spans="1:6" x14ac:dyDescent="0.25">
      <c r="A211" s="6"/>
      <c r="B211" s="7"/>
      <c r="C211" s="15"/>
      <c r="D211" s="15"/>
      <c r="E211" s="39"/>
      <c r="F211" s="7"/>
    </row>
    <row r="212" spans="1:6" x14ac:dyDescent="0.25">
      <c r="A212" s="6"/>
      <c r="B212" s="7"/>
      <c r="C212" s="15"/>
      <c r="D212" s="15"/>
      <c r="E212" s="39"/>
      <c r="F212" s="7"/>
    </row>
    <row r="213" spans="1:6" x14ac:dyDescent="0.25">
      <c r="A213" s="6"/>
      <c r="B213" s="7"/>
      <c r="C213" s="15"/>
      <c r="D213" s="15"/>
      <c r="E213" s="39"/>
      <c r="F213" s="7"/>
    </row>
    <row r="214" spans="1:6" x14ac:dyDescent="0.25">
      <c r="A214" s="6"/>
      <c r="B214" s="7"/>
      <c r="C214" s="15"/>
      <c r="D214" s="15"/>
      <c r="E214" s="39"/>
      <c r="F214" s="7"/>
    </row>
    <row r="215" spans="1:6" x14ac:dyDescent="0.25">
      <c r="A215" s="6"/>
      <c r="B215" s="7"/>
      <c r="C215" s="15"/>
      <c r="D215" s="15"/>
      <c r="E215" s="39"/>
      <c r="F215" s="7"/>
    </row>
    <row r="216" spans="1:6" x14ac:dyDescent="0.25">
      <c r="A216" s="6"/>
      <c r="B216" s="7"/>
      <c r="C216" s="15"/>
      <c r="D216" s="15"/>
      <c r="E216" s="39"/>
      <c r="F216" s="7"/>
    </row>
    <row r="217" spans="1:6" x14ac:dyDescent="0.25">
      <c r="A217" s="6"/>
      <c r="B217" s="7"/>
      <c r="C217" s="15"/>
      <c r="D217" s="15"/>
      <c r="E217" s="39"/>
      <c r="F217" s="7"/>
    </row>
    <row r="218" spans="1:6" x14ac:dyDescent="0.25">
      <c r="A218" s="6"/>
      <c r="B218" s="7"/>
      <c r="C218" s="15"/>
      <c r="D218" s="15"/>
      <c r="E218" s="39"/>
      <c r="F218" s="7"/>
    </row>
    <row r="219" spans="1:6" x14ac:dyDescent="0.25">
      <c r="A219" s="6"/>
      <c r="B219" s="7"/>
      <c r="C219" s="15"/>
      <c r="D219" s="15"/>
      <c r="E219" s="39"/>
      <c r="F219" s="7"/>
    </row>
    <row r="220" spans="1:6" x14ac:dyDescent="0.25">
      <c r="A220" s="6"/>
      <c r="B220" s="7"/>
      <c r="C220" s="15"/>
      <c r="D220" s="15"/>
      <c r="E220" s="39"/>
      <c r="F220" s="7"/>
    </row>
    <row r="221" spans="1:6" x14ac:dyDescent="0.25">
      <c r="A221" s="6"/>
      <c r="B221" s="7"/>
      <c r="C221" s="15"/>
      <c r="D221" s="15"/>
      <c r="E221" s="39"/>
      <c r="F221" s="7"/>
    </row>
    <row r="222" spans="1:6" x14ac:dyDescent="0.25">
      <c r="A222" s="6"/>
      <c r="B222" s="7"/>
      <c r="C222" s="15"/>
      <c r="D222" s="15"/>
      <c r="E222" s="39"/>
      <c r="F222" s="7"/>
    </row>
    <row r="223" spans="1:6" x14ac:dyDescent="0.25">
      <c r="A223" s="6"/>
      <c r="B223" s="7"/>
      <c r="C223" s="15"/>
      <c r="D223" s="15"/>
      <c r="E223" s="39"/>
      <c r="F223" s="7"/>
    </row>
    <row r="224" spans="1:6" x14ac:dyDescent="0.25">
      <c r="A224" s="6"/>
      <c r="B224" s="7"/>
      <c r="C224" s="15"/>
      <c r="D224" s="15"/>
      <c r="E224" s="39"/>
      <c r="F224" s="7"/>
    </row>
    <row r="225" spans="1:6" x14ac:dyDescent="0.25">
      <c r="A225" s="6"/>
      <c r="B225" s="7"/>
      <c r="C225" s="15"/>
      <c r="D225" s="15"/>
      <c r="E225" s="39"/>
      <c r="F225" s="7"/>
    </row>
    <row r="226" spans="1:6" x14ac:dyDescent="0.25">
      <c r="A226" s="6"/>
      <c r="B226" s="7"/>
      <c r="C226" s="15"/>
      <c r="D226" s="15"/>
      <c r="E226" s="39"/>
      <c r="F226" s="7"/>
    </row>
    <row r="227" spans="1:6" x14ac:dyDescent="0.25">
      <c r="A227" s="6"/>
      <c r="B227" s="7"/>
      <c r="C227" s="15"/>
      <c r="D227" s="15"/>
      <c r="E227" s="39"/>
      <c r="F227" s="7"/>
    </row>
    <row r="228" spans="1:6" x14ac:dyDescent="0.25">
      <c r="A228" s="6"/>
      <c r="B228" s="7"/>
      <c r="C228" s="15"/>
      <c r="D228" s="15"/>
      <c r="E228" s="39"/>
      <c r="F228" s="7"/>
    </row>
    <row r="229" spans="1:6" x14ac:dyDescent="0.25">
      <c r="A229" s="6"/>
      <c r="B229" s="7"/>
      <c r="C229" s="15"/>
      <c r="D229" s="15"/>
      <c r="E229" s="39"/>
      <c r="F229" s="7"/>
    </row>
    <row r="230" spans="1:6" x14ac:dyDescent="0.25">
      <c r="A230" s="6"/>
      <c r="B230" s="7"/>
      <c r="C230" s="15"/>
      <c r="D230" s="15"/>
      <c r="E230" s="39"/>
      <c r="F230" s="7"/>
    </row>
    <row r="231" spans="1:6" x14ac:dyDescent="0.25">
      <c r="A231" s="6"/>
      <c r="B231" s="7"/>
      <c r="C231" s="15"/>
      <c r="D231" s="15"/>
      <c r="E231" s="39"/>
      <c r="F231" s="7"/>
    </row>
    <row r="232" spans="1:6" x14ac:dyDescent="0.25">
      <c r="A232" s="6"/>
      <c r="B232" s="7"/>
      <c r="C232" s="15"/>
      <c r="D232" s="15"/>
      <c r="E232" s="39"/>
      <c r="F232" s="7"/>
    </row>
    <row r="233" spans="1:6" x14ac:dyDescent="0.25">
      <c r="A233" s="6"/>
      <c r="B233" s="7"/>
      <c r="C233" s="15"/>
      <c r="D233" s="15"/>
      <c r="E233" s="39"/>
      <c r="F233" s="7"/>
    </row>
    <row r="234" spans="1:6" x14ac:dyDescent="0.25">
      <c r="A234" s="6"/>
      <c r="B234" s="7"/>
      <c r="C234" s="15"/>
      <c r="D234" s="15"/>
      <c r="E234" s="39"/>
      <c r="F234" s="7"/>
    </row>
    <row r="235" spans="1:6" x14ac:dyDescent="0.25">
      <c r="A235" s="6"/>
      <c r="B235" s="7"/>
      <c r="C235" s="15"/>
      <c r="D235" s="15"/>
      <c r="E235" s="39"/>
      <c r="F235" s="7"/>
    </row>
    <row r="236" spans="1:6" x14ac:dyDescent="0.25">
      <c r="A236" s="6"/>
      <c r="B236" s="7"/>
      <c r="C236" s="15"/>
      <c r="D236" s="15"/>
      <c r="E236" s="42"/>
      <c r="F236" s="7"/>
    </row>
    <row r="237" spans="1:6" x14ac:dyDescent="0.25">
      <c r="A237" s="6"/>
      <c r="B237" s="7"/>
      <c r="C237" s="15"/>
      <c r="D237" s="15"/>
      <c r="E237" s="42"/>
      <c r="F237" s="7"/>
    </row>
    <row r="238" spans="1:6" x14ac:dyDescent="0.25">
      <c r="A238" s="6"/>
      <c r="B238" s="7"/>
      <c r="C238" s="15"/>
      <c r="D238" s="15"/>
      <c r="E238" s="7"/>
      <c r="F238" s="7"/>
    </row>
    <row r="239" spans="1:6" x14ac:dyDescent="0.25">
      <c r="A239" s="6"/>
      <c r="B239" s="7"/>
      <c r="C239" s="15"/>
      <c r="D239" s="15"/>
      <c r="E239" s="7"/>
      <c r="F239" s="7"/>
    </row>
    <row r="240" spans="1:6" x14ac:dyDescent="0.25">
      <c r="A240" s="25"/>
      <c r="B240" s="7"/>
      <c r="C240" s="7"/>
      <c r="D240" s="7"/>
      <c r="E240" s="7"/>
      <c r="F240" s="7"/>
    </row>
    <row r="241" spans="1:6" x14ac:dyDescent="0.25">
      <c r="A241" s="25"/>
      <c r="B241" s="7"/>
      <c r="C241" s="7"/>
      <c r="D241" s="7"/>
      <c r="E241" s="7"/>
      <c r="F241" s="7"/>
    </row>
    <row r="242" spans="1:6" x14ac:dyDescent="0.25">
      <c r="A242" s="25"/>
      <c r="B242" s="7"/>
      <c r="C242" s="7"/>
      <c r="D242" s="7"/>
      <c r="E242" s="7"/>
      <c r="F242" s="7"/>
    </row>
    <row r="243" spans="1:6" x14ac:dyDescent="0.25">
      <c r="A243" s="7"/>
      <c r="B243" s="7"/>
      <c r="C243" s="7"/>
      <c r="D243" s="7"/>
      <c r="E243" s="7"/>
      <c r="F243" s="7"/>
    </row>
    <row r="244" spans="1:6" x14ac:dyDescent="0.25">
      <c r="A244" s="43"/>
      <c r="B244" s="43"/>
      <c r="C244" s="43"/>
      <c r="D244" s="43"/>
      <c r="E244" s="43"/>
      <c r="F244" s="43"/>
    </row>
    <row r="245" spans="1:6" x14ac:dyDescent="0.25">
      <c r="A245" s="6"/>
      <c r="B245" s="7"/>
      <c r="C245" s="15"/>
      <c r="D245" s="15"/>
      <c r="E245" s="7"/>
      <c r="F245" s="7"/>
    </row>
    <row r="246" spans="1:6" ht="15.75" x14ac:dyDescent="0.25">
      <c r="A246" s="44"/>
      <c r="B246" s="44"/>
      <c r="C246" s="44"/>
      <c r="D246" s="44"/>
      <c r="E246" s="44"/>
      <c r="F246" s="7"/>
    </row>
    <row r="247" spans="1:6" ht="15.75" x14ac:dyDescent="0.25">
      <c r="A247" s="44"/>
      <c r="B247" s="44"/>
      <c r="C247" s="44"/>
      <c r="D247" s="44"/>
      <c r="E247" s="44"/>
      <c r="F247" s="7"/>
    </row>
    <row r="248" spans="1:6" ht="15.75" x14ac:dyDescent="0.25">
      <c r="A248" s="45"/>
      <c r="B248" s="45"/>
      <c r="C248" s="45"/>
      <c r="D248" s="45"/>
      <c r="E248" s="45"/>
      <c r="F248" s="7"/>
    </row>
    <row r="249" spans="1:6" ht="15.75" x14ac:dyDescent="0.25">
      <c r="A249" s="45"/>
      <c r="B249" s="45"/>
      <c r="C249" s="45"/>
      <c r="D249" s="45"/>
      <c r="E249" s="45"/>
      <c r="F249" s="7"/>
    </row>
    <row r="250" spans="1:6" ht="15.75" x14ac:dyDescent="0.25">
      <c r="A250" s="35"/>
      <c r="B250" s="7"/>
      <c r="C250" s="7"/>
      <c r="D250" s="7"/>
      <c r="E250" s="7"/>
      <c r="F250" s="7"/>
    </row>
    <row r="251" spans="1:6" x14ac:dyDescent="0.25">
      <c r="A251" s="46"/>
      <c r="B251" s="46"/>
      <c r="C251" s="36"/>
      <c r="D251" s="7"/>
      <c r="E251" s="7"/>
      <c r="F251" s="7"/>
    </row>
    <row r="252" spans="1:6" x14ac:dyDescent="0.25">
      <c r="A252" s="37"/>
      <c r="B252" s="7"/>
      <c r="C252" s="7"/>
      <c r="D252" s="7"/>
      <c r="E252" s="7"/>
      <c r="F252" s="7"/>
    </row>
    <row r="253" spans="1:6" x14ac:dyDescent="0.25">
      <c r="A253" s="46"/>
      <c r="B253" s="46"/>
      <c r="C253" s="36"/>
      <c r="D253" s="7"/>
      <c r="E253" s="7"/>
      <c r="F253" s="7"/>
    </row>
    <row r="254" spans="1:6" x14ac:dyDescent="0.25">
      <c r="A254" s="7"/>
      <c r="B254" s="7"/>
      <c r="C254" s="7"/>
      <c r="D254" s="7"/>
      <c r="E254" s="7"/>
      <c r="F254" s="7"/>
    </row>
    <row r="255" spans="1:6" ht="15.75" x14ac:dyDescent="0.25">
      <c r="A255" s="47"/>
      <c r="B255" s="47"/>
      <c r="C255" s="47"/>
      <c r="D255" s="47"/>
      <c r="E255" s="38"/>
      <c r="F255" s="7"/>
    </row>
    <row r="256" spans="1:6" ht="15" customHeight="1" x14ac:dyDescent="0.25">
      <c r="A256" s="47"/>
      <c r="B256" s="47"/>
      <c r="C256" s="47"/>
      <c r="D256" s="47"/>
      <c r="E256" s="15"/>
      <c r="F256" s="7"/>
    </row>
    <row r="257" spans="1:6" x14ac:dyDescent="0.25">
      <c r="A257" s="6"/>
      <c r="B257" s="7"/>
      <c r="C257" s="15"/>
      <c r="D257" s="15"/>
      <c r="E257" s="39"/>
      <c r="F257" s="7"/>
    </row>
    <row r="258" spans="1:6" x14ac:dyDescent="0.25">
      <c r="A258" s="6"/>
      <c r="B258" s="7"/>
      <c r="C258" s="15"/>
      <c r="D258" s="15"/>
      <c r="E258" s="39"/>
      <c r="F258" s="7"/>
    </row>
    <row r="259" spans="1:6" x14ac:dyDescent="0.25">
      <c r="A259" s="6"/>
      <c r="B259" s="7"/>
      <c r="C259" s="15"/>
      <c r="D259" s="15"/>
      <c r="E259" s="39"/>
      <c r="F259" s="7"/>
    </row>
    <row r="260" spans="1:6" x14ac:dyDescent="0.25">
      <c r="A260" s="6"/>
      <c r="B260" s="7"/>
      <c r="C260" s="15"/>
      <c r="D260" s="15"/>
      <c r="E260" s="39"/>
      <c r="F260" s="7"/>
    </row>
    <row r="261" spans="1:6" x14ac:dyDescent="0.25">
      <c r="A261" s="6"/>
      <c r="B261" s="7"/>
      <c r="C261" s="15"/>
      <c r="D261" s="15"/>
      <c r="E261" s="39"/>
      <c r="F261" s="7"/>
    </row>
    <row r="262" spans="1:6" x14ac:dyDescent="0.25">
      <c r="A262" s="6"/>
      <c r="B262" s="7"/>
      <c r="C262" s="15"/>
      <c r="D262" s="15"/>
      <c r="E262" s="39"/>
      <c r="F262" s="7"/>
    </row>
    <row r="263" spans="1:6" x14ac:dyDescent="0.25">
      <c r="A263" s="6"/>
      <c r="B263" s="7"/>
      <c r="C263" s="15"/>
      <c r="D263" s="15"/>
      <c r="E263" s="39"/>
      <c r="F263" s="7"/>
    </row>
    <row r="264" spans="1:6" x14ac:dyDescent="0.25">
      <c r="A264" s="6"/>
      <c r="B264" s="7"/>
      <c r="C264" s="15"/>
      <c r="D264" s="15"/>
      <c r="E264" s="39"/>
      <c r="F264" s="7"/>
    </row>
    <row r="265" spans="1:6" x14ac:dyDescent="0.25">
      <c r="A265" s="6"/>
      <c r="B265" s="7"/>
      <c r="C265" s="15"/>
      <c r="D265" s="15"/>
      <c r="E265" s="39"/>
      <c r="F265" s="7"/>
    </row>
    <row r="266" spans="1:6" x14ac:dyDescent="0.25">
      <c r="A266" s="6"/>
      <c r="B266" s="7"/>
      <c r="C266" s="15"/>
      <c r="D266" s="15"/>
      <c r="E266" s="39"/>
      <c r="F266" s="7"/>
    </row>
    <row r="267" spans="1:6" x14ac:dyDescent="0.25">
      <c r="A267" s="6"/>
      <c r="B267" s="7"/>
      <c r="C267" s="15"/>
      <c r="D267" s="15"/>
      <c r="E267" s="39"/>
      <c r="F267" s="7"/>
    </row>
    <row r="268" spans="1:6" x14ac:dyDescent="0.25">
      <c r="A268" s="6"/>
      <c r="B268" s="7"/>
      <c r="C268" s="15"/>
      <c r="D268" s="15"/>
      <c r="E268" s="39"/>
      <c r="F268" s="7"/>
    </row>
    <row r="269" spans="1:6" x14ac:dyDescent="0.25">
      <c r="A269" s="6"/>
      <c r="B269" s="7"/>
      <c r="C269" s="15"/>
      <c r="D269" s="15"/>
      <c r="E269" s="39"/>
      <c r="F269" s="7"/>
    </row>
    <row r="270" spans="1:6" x14ac:dyDescent="0.25">
      <c r="A270" s="6"/>
      <c r="B270" s="7"/>
      <c r="C270" s="15"/>
      <c r="D270" s="15"/>
      <c r="E270" s="39"/>
      <c r="F270" s="7"/>
    </row>
    <row r="271" spans="1:6" x14ac:dyDescent="0.25">
      <c r="A271" s="6"/>
      <c r="B271" s="7"/>
      <c r="C271" s="15"/>
      <c r="D271" s="15"/>
      <c r="E271" s="39"/>
      <c r="F271" s="7"/>
    </row>
    <row r="272" spans="1:6" x14ac:dyDescent="0.25">
      <c r="A272" s="6"/>
      <c r="B272" s="7"/>
      <c r="C272" s="15"/>
      <c r="D272" s="15"/>
      <c r="E272" s="39"/>
      <c r="F272" s="7"/>
    </row>
    <row r="273" spans="1:6" x14ac:dyDescent="0.25">
      <c r="A273" s="6"/>
      <c r="B273" s="7"/>
      <c r="C273" s="15"/>
      <c r="D273" s="15"/>
      <c r="E273" s="39"/>
      <c r="F273" s="7"/>
    </row>
    <row r="274" spans="1:6" x14ac:dyDescent="0.25">
      <c r="A274" s="6"/>
      <c r="B274" s="7"/>
      <c r="C274" s="15"/>
      <c r="D274" s="15"/>
      <c r="E274" s="39"/>
      <c r="F274" s="7"/>
    </row>
    <row r="275" spans="1:6" x14ac:dyDescent="0.25">
      <c r="A275" s="6"/>
      <c r="B275" s="7"/>
      <c r="C275" s="15"/>
      <c r="D275" s="15"/>
      <c r="E275" s="39"/>
      <c r="F275" s="7"/>
    </row>
    <row r="276" spans="1:6" x14ac:dyDescent="0.25">
      <c r="A276" s="6"/>
      <c r="B276" s="7"/>
      <c r="C276" s="15"/>
      <c r="D276" s="15"/>
      <c r="E276" s="39"/>
      <c r="F276" s="7"/>
    </row>
    <row r="277" spans="1:6" x14ac:dyDescent="0.25">
      <c r="A277" s="6"/>
      <c r="B277" s="7"/>
      <c r="C277" s="15"/>
      <c r="D277" s="15"/>
      <c r="E277" s="39"/>
      <c r="F277" s="7"/>
    </row>
    <row r="278" spans="1:6" x14ac:dyDescent="0.25">
      <c r="A278" s="6"/>
      <c r="B278" s="7"/>
      <c r="C278" s="15"/>
      <c r="D278" s="15"/>
      <c r="E278" s="39"/>
      <c r="F278" s="7"/>
    </row>
    <row r="279" spans="1:6" x14ac:dyDescent="0.25">
      <c r="A279" s="6"/>
      <c r="B279" s="7"/>
      <c r="C279" s="15"/>
      <c r="D279" s="15"/>
      <c r="E279" s="39"/>
      <c r="F279" s="7"/>
    </row>
    <row r="280" spans="1:6" x14ac:dyDescent="0.25">
      <c r="A280" s="6"/>
      <c r="B280" s="7"/>
      <c r="C280" s="15"/>
      <c r="D280" s="15"/>
      <c r="E280" s="39"/>
      <c r="F280" s="7"/>
    </row>
    <row r="281" spans="1:6" x14ac:dyDescent="0.25">
      <c r="A281" s="6"/>
      <c r="B281" s="7"/>
      <c r="C281" s="15"/>
      <c r="D281" s="15"/>
      <c r="E281" s="39"/>
      <c r="F281" s="7"/>
    </row>
    <row r="282" spans="1:6" x14ac:dyDescent="0.25">
      <c r="A282" s="6"/>
      <c r="B282" s="7"/>
      <c r="C282" s="15"/>
      <c r="D282" s="15"/>
      <c r="E282" s="39"/>
      <c r="F282" s="7"/>
    </row>
    <row r="283" spans="1:6" x14ac:dyDescent="0.25">
      <c r="A283" s="6"/>
      <c r="B283" s="7"/>
      <c r="C283" s="15"/>
      <c r="D283" s="15"/>
      <c r="E283" s="39"/>
      <c r="F283" s="7"/>
    </row>
    <row r="284" spans="1:6" x14ac:dyDescent="0.25">
      <c r="A284" s="6"/>
      <c r="B284" s="7"/>
      <c r="C284" s="15"/>
      <c r="D284" s="15"/>
      <c r="E284" s="39"/>
      <c r="F284" s="7"/>
    </row>
    <row r="285" spans="1:6" x14ac:dyDescent="0.25">
      <c r="A285" s="7"/>
      <c r="B285" s="7"/>
      <c r="C285" s="7"/>
      <c r="D285" s="7"/>
      <c r="E285" s="7"/>
      <c r="F285" s="7"/>
    </row>
    <row r="286" spans="1:6" x14ac:dyDescent="0.25">
      <c r="A286" s="25"/>
      <c r="B286" s="7"/>
      <c r="C286" s="7"/>
      <c r="D286" s="7"/>
      <c r="E286" s="7"/>
      <c r="F286" s="7"/>
    </row>
    <row r="287" spans="1:6" x14ac:dyDescent="0.25">
      <c r="A287" s="25"/>
      <c r="B287" s="7"/>
      <c r="C287" s="7"/>
      <c r="D287" s="7"/>
      <c r="E287" s="7"/>
      <c r="F287" s="7"/>
    </row>
    <row r="288" spans="1:6" x14ac:dyDescent="0.25">
      <c r="A288" s="25"/>
      <c r="B288" s="7"/>
      <c r="C288" s="7"/>
      <c r="D288" s="7"/>
      <c r="E288" s="7"/>
      <c r="F288" s="7"/>
    </row>
    <row r="289" spans="1:11" x14ac:dyDescent="0.25">
      <c r="A289" s="7"/>
      <c r="B289" s="7"/>
      <c r="C289" s="7"/>
      <c r="D289" s="7"/>
      <c r="E289" s="7"/>
      <c r="F289" s="7"/>
    </row>
    <row r="290" spans="1:11" x14ac:dyDescent="0.25">
      <c r="A290" s="43"/>
      <c r="B290" s="43"/>
      <c r="C290" s="43"/>
      <c r="D290" s="43"/>
      <c r="E290" s="43"/>
      <c r="F290" s="43"/>
      <c r="G290" s="3"/>
      <c r="H290" s="3"/>
      <c r="I290" s="3"/>
      <c r="J290" s="3"/>
      <c r="K290" s="3"/>
    </row>
    <row r="291" spans="1:11" x14ac:dyDescent="0.25">
      <c r="A291" s="7"/>
      <c r="B291" s="7"/>
      <c r="C291" s="7"/>
      <c r="D291" s="7"/>
      <c r="E291" s="7"/>
      <c r="F291" s="7"/>
    </row>
    <row r="292" spans="1:11" x14ac:dyDescent="0.25">
      <c r="A292" s="7"/>
      <c r="B292" s="7"/>
      <c r="C292" s="7"/>
      <c r="D292" s="7"/>
      <c r="E292" s="7"/>
      <c r="F292" s="7"/>
    </row>
    <row r="293" spans="1:11" x14ac:dyDescent="0.25">
      <c r="A293" s="7"/>
      <c r="B293" s="7"/>
      <c r="C293" s="7"/>
      <c r="D293" s="7"/>
      <c r="E293" s="7"/>
      <c r="F293" s="7"/>
    </row>
    <row r="294" spans="1:11" x14ac:dyDescent="0.25">
      <c r="A294" s="7"/>
      <c r="B294" s="7"/>
      <c r="C294" s="7"/>
      <c r="D294" s="7"/>
      <c r="E294" s="7"/>
      <c r="F294" s="7"/>
    </row>
    <row r="295" spans="1:11" x14ac:dyDescent="0.25">
      <c r="A295" s="7"/>
      <c r="B295" s="7"/>
      <c r="C295" s="7"/>
      <c r="D295" s="7"/>
      <c r="E295" s="7"/>
      <c r="F295" s="7"/>
    </row>
    <row r="296" spans="1:11" x14ac:dyDescent="0.25">
      <c r="A296" s="7"/>
      <c r="B296" s="7"/>
      <c r="C296" s="7"/>
      <c r="D296" s="7"/>
      <c r="E296" s="7"/>
      <c r="F296" s="7"/>
    </row>
    <row r="297" spans="1:11" x14ac:dyDescent="0.25">
      <c r="A297" s="7"/>
      <c r="B297" s="7"/>
      <c r="C297" s="7"/>
      <c r="D297" s="7"/>
      <c r="E297" s="7"/>
      <c r="F297" s="7"/>
    </row>
    <row r="298" spans="1:11" x14ac:dyDescent="0.25">
      <c r="A298" s="7"/>
      <c r="B298" s="7"/>
      <c r="C298" s="7"/>
      <c r="D298" s="7"/>
      <c r="E298" s="7"/>
      <c r="F298" s="7"/>
    </row>
    <row r="299" spans="1:11" x14ac:dyDescent="0.25">
      <c r="A299" s="7"/>
      <c r="B299" s="7"/>
      <c r="C299" s="7"/>
      <c r="D299" s="7"/>
      <c r="E299" s="7"/>
      <c r="F299" s="7"/>
    </row>
    <row r="300" spans="1:11" x14ac:dyDescent="0.25">
      <c r="A300" s="7"/>
      <c r="B300" s="7"/>
      <c r="C300" s="7"/>
      <c r="D300" s="7"/>
      <c r="E300" s="7"/>
      <c r="F300" s="7"/>
    </row>
    <row r="301" spans="1:11" x14ac:dyDescent="0.25">
      <c r="A301" s="7"/>
      <c r="B301" s="7"/>
      <c r="C301" s="7"/>
      <c r="D301" s="7"/>
      <c r="E301" s="7"/>
      <c r="F301" s="7"/>
    </row>
    <row r="302" spans="1:11" x14ac:dyDescent="0.25">
      <c r="A302" s="7"/>
      <c r="B302" s="7"/>
      <c r="C302" s="7"/>
      <c r="D302" s="7"/>
      <c r="E302" s="7"/>
      <c r="F302" s="7"/>
    </row>
    <row r="303" spans="1:11" x14ac:dyDescent="0.25">
      <c r="A303" s="7"/>
      <c r="B303" s="7"/>
      <c r="C303" s="7"/>
      <c r="D303" s="7"/>
      <c r="E303" s="7"/>
      <c r="F303" s="7"/>
    </row>
    <row r="304" spans="1:11" x14ac:dyDescent="0.25">
      <c r="A304" s="7"/>
      <c r="B304" s="7"/>
      <c r="C304" s="7"/>
      <c r="D304" s="7"/>
      <c r="E304" s="7"/>
      <c r="F304" s="7"/>
    </row>
    <row r="305" spans="1:6" x14ac:dyDescent="0.25">
      <c r="A305" s="7"/>
      <c r="B305" s="7"/>
      <c r="C305" s="7"/>
      <c r="D305" s="7"/>
      <c r="E305" s="7"/>
      <c r="F305" s="7"/>
    </row>
    <row r="306" spans="1:6" x14ac:dyDescent="0.25">
      <c r="A306" s="7"/>
      <c r="B306" s="7"/>
      <c r="C306" s="7"/>
      <c r="D306" s="7"/>
      <c r="E306" s="7"/>
      <c r="F306" s="7"/>
    </row>
    <row r="307" spans="1:6" x14ac:dyDescent="0.25">
      <c r="A307" s="7"/>
      <c r="B307" s="7"/>
      <c r="C307" s="7"/>
      <c r="D307" s="7"/>
      <c r="E307" s="7"/>
      <c r="F307" s="7"/>
    </row>
    <row r="308" spans="1:6" x14ac:dyDescent="0.25">
      <c r="A308" s="7"/>
      <c r="B308" s="7"/>
      <c r="C308" s="7"/>
      <c r="D308" s="7"/>
      <c r="E308" s="7"/>
      <c r="F308" s="7"/>
    </row>
    <row r="309" spans="1:6" x14ac:dyDescent="0.25">
      <c r="A309" s="7"/>
      <c r="B309" s="7"/>
      <c r="C309" s="7"/>
      <c r="D309" s="7"/>
      <c r="E309" s="7"/>
      <c r="F309" s="7"/>
    </row>
    <row r="310" spans="1:6" x14ac:dyDescent="0.25">
      <c r="A310" s="7"/>
      <c r="B310" s="7"/>
      <c r="C310" s="7"/>
      <c r="D310" s="7"/>
      <c r="E310" s="7"/>
      <c r="F310" s="7"/>
    </row>
    <row r="311" spans="1:6" x14ac:dyDescent="0.25">
      <c r="A311" s="7"/>
      <c r="B311" s="7"/>
      <c r="C311" s="7"/>
      <c r="D311" s="7"/>
      <c r="E311" s="7"/>
      <c r="F311" s="7"/>
    </row>
    <row r="312" spans="1:6" x14ac:dyDescent="0.25">
      <c r="A312" s="7"/>
      <c r="B312" s="7"/>
      <c r="C312" s="7"/>
      <c r="D312" s="7"/>
      <c r="E312" s="7"/>
      <c r="F312" s="7"/>
    </row>
    <row r="313" spans="1:6" x14ac:dyDescent="0.25">
      <c r="A313" s="7"/>
      <c r="B313" s="7"/>
      <c r="C313" s="7"/>
      <c r="D313" s="7"/>
      <c r="E313" s="7"/>
      <c r="F313" s="7"/>
    </row>
    <row r="314" spans="1:6" x14ac:dyDescent="0.25">
      <c r="A314" s="7"/>
      <c r="B314" s="7"/>
      <c r="C314" s="7"/>
      <c r="D314" s="7"/>
      <c r="E314" s="7"/>
      <c r="F314" s="7"/>
    </row>
    <row r="315" spans="1:6" x14ac:dyDescent="0.25">
      <c r="A315" s="7"/>
      <c r="B315" s="7"/>
      <c r="C315" s="7"/>
      <c r="D315" s="7"/>
      <c r="E315" s="7"/>
      <c r="F315" s="7"/>
    </row>
    <row r="316" spans="1:6" x14ac:dyDescent="0.25">
      <c r="A316" s="7"/>
      <c r="B316" s="7"/>
      <c r="C316" s="7"/>
      <c r="D316" s="7"/>
      <c r="E316" s="7"/>
      <c r="F316" s="7"/>
    </row>
    <row r="317" spans="1:6" x14ac:dyDescent="0.25">
      <c r="A317" s="7"/>
      <c r="B317" s="7"/>
      <c r="C317" s="7"/>
      <c r="D317" s="7"/>
      <c r="E317" s="7"/>
      <c r="F317" s="7"/>
    </row>
    <row r="318" spans="1:6" x14ac:dyDescent="0.25">
      <c r="A318" s="7"/>
      <c r="B318" s="7"/>
      <c r="C318" s="7"/>
      <c r="D318" s="7"/>
      <c r="E318" s="7"/>
      <c r="F318" s="7"/>
    </row>
    <row r="319" spans="1:6" x14ac:dyDescent="0.25">
      <c r="A319" s="7"/>
      <c r="B319" s="7"/>
      <c r="C319" s="7"/>
      <c r="D319" s="7"/>
      <c r="E319" s="7"/>
      <c r="F319" s="7"/>
    </row>
    <row r="320" spans="1:6" x14ac:dyDescent="0.25">
      <c r="A320" s="7"/>
      <c r="B320" s="7"/>
      <c r="C320" s="7"/>
      <c r="D320" s="7"/>
      <c r="E320" s="7"/>
      <c r="F320" s="7"/>
    </row>
  </sheetData>
  <mergeCells count="66">
    <mergeCell ref="A57:B57"/>
    <mergeCell ref="A8:B8"/>
    <mergeCell ref="A1:E1"/>
    <mergeCell ref="A2:E2"/>
    <mergeCell ref="A3:E3"/>
    <mergeCell ref="A4:E4"/>
    <mergeCell ref="A6:B6"/>
    <mergeCell ref="A50:F50"/>
    <mergeCell ref="A51:F51"/>
    <mergeCell ref="A52:F52"/>
    <mergeCell ref="A53:F53"/>
    <mergeCell ref="A55:B55"/>
    <mergeCell ref="A10:A11"/>
    <mergeCell ref="B10:B11"/>
    <mergeCell ref="C10:C11"/>
    <mergeCell ref="D10:D11"/>
    <mergeCell ref="A48:F48"/>
    <mergeCell ref="A104:B104"/>
    <mergeCell ref="A59:A60"/>
    <mergeCell ref="B59:B60"/>
    <mergeCell ref="C59:C60"/>
    <mergeCell ref="D59:D60"/>
    <mergeCell ref="A97:F97"/>
    <mergeCell ref="A99:E99"/>
    <mergeCell ref="A100:E100"/>
    <mergeCell ref="A101:E101"/>
    <mergeCell ref="A102:E102"/>
    <mergeCell ref="A155:B155"/>
    <mergeCell ref="A106:B106"/>
    <mergeCell ref="A108:A109"/>
    <mergeCell ref="B108:B109"/>
    <mergeCell ref="C108:C109"/>
    <mergeCell ref="A148:E148"/>
    <mergeCell ref="A149:E149"/>
    <mergeCell ref="A150:E150"/>
    <mergeCell ref="A151:E151"/>
    <mergeCell ref="A153:B153"/>
    <mergeCell ref="D108:D109"/>
    <mergeCell ref="A146:F146"/>
    <mergeCell ref="A206:A207"/>
    <mergeCell ref="B206:B207"/>
    <mergeCell ref="C206:C207"/>
    <mergeCell ref="D206:D207"/>
    <mergeCell ref="A157:A158"/>
    <mergeCell ref="B157:B158"/>
    <mergeCell ref="C157:C158"/>
    <mergeCell ref="D157:D158"/>
    <mergeCell ref="A195:F195"/>
    <mergeCell ref="A197:E197"/>
    <mergeCell ref="A198:E198"/>
    <mergeCell ref="A199:E199"/>
    <mergeCell ref="A200:E200"/>
    <mergeCell ref="A202:B202"/>
    <mergeCell ref="A204:B204"/>
    <mergeCell ref="A290:F290"/>
    <mergeCell ref="A244:F244"/>
    <mergeCell ref="A246:E246"/>
    <mergeCell ref="A247:E247"/>
    <mergeCell ref="A248:E248"/>
    <mergeCell ref="A249:E249"/>
    <mergeCell ref="A251:B251"/>
    <mergeCell ref="A253:B253"/>
    <mergeCell ref="A255:A256"/>
    <mergeCell ref="B255:B256"/>
    <mergeCell ref="C255:C256"/>
    <mergeCell ref="D255:D25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2"/>
  <sheetViews>
    <sheetView topLeftCell="A33" workbookViewId="0">
      <selection activeCell="A44" sqref="A44:F45"/>
    </sheetView>
  </sheetViews>
  <sheetFormatPr defaultRowHeight="15" x14ac:dyDescent="0.25"/>
  <cols>
    <col min="1" max="1" width="5.28515625" customWidth="1"/>
    <col min="2" max="2" width="41.140625" customWidth="1"/>
    <col min="3" max="3" width="14.28515625" customWidth="1"/>
    <col min="4" max="4" width="11.42578125" customWidth="1"/>
    <col min="5" max="5" width="18.28515625" customWidth="1"/>
  </cols>
  <sheetData>
    <row r="1" spans="1:5" ht="15.75" x14ac:dyDescent="0.25">
      <c r="A1" s="52" t="s">
        <v>0</v>
      </c>
      <c r="B1" s="52"/>
      <c r="C1" s="52"/>
      <c r="D1" s="52"/>
      <c r="E1" s="52"/>
    </row>
    <row r="2" spans="1:5" ht="15.75" x14ac:dyDescent="0.25">
      <c r="A2" s="52" t="s">
        <v>1</v>
      </c>
      <c r="B2" s="52"/>
      <c r="C2" s="52"/>
      <c r="D2" s="52"/>
      <c r="E2" s="52"/>
    </row>
    <row r="3" spans="1:5" ht="15.75" x14ac:dyDescent="0.25">
      <c r="A3" s="53" t="s">
        <v>32</v>
      </c>
      <c r="B3" s="53"/>
      <c r="C3" s="53"/>
      <c r="D3" s="53"/>
      <c r="E3" s="53"/>
    </row>
    <row r="4" spans="1:5" ht="15.75" x14ac:dyDescent="0.25">
      <c r="A4" s="53" t="s">
        <v>2</v>
      </c>
      <c r="B4" s="53"/>
      <c r="C4" s="53"/>
      <c r="D4" s="53"/>
      <c r="E4" s="53"/>
    </row>
    <row r="5" spans="1:5" ht="15.75" x14ac:dyDescent="0.25">
      <c r="A5" s="1" t="s">
        <v>3</v>
      </c>
    </row>
    <row r="6" spans="1:5" x14ac:dyDescent="0.25">
      <c r="A6" s="51" t="s">
        <v>5</v>
      </c>
      <c r="B6" s="51"/>
      <c r="C6" s="8" t="s">
        <v>33</v>
      </c>
    </row>
    <row r="7" spans="1:5" x14ac:dyDescent="0.25">
      <c r="A7" s="2" t="s">
        <v>4</v>
      </c>
    </row>
    <row r="8" spans="1:5" x14ac:dyDescent="0.25">
      <c r="A8" s="51" t="s">
        <v>26</v>
      </c>
      <c r="B8" s="51"/>
      <c r="C8" s="8" t="s">
        <v>11</v>
      </c>
    </row>
    <row r="10" spans="1:5" ht="29.25" customHeight="1" x14ac:dyDescent="0.25">
      <c r="A10" s="48" t="s">
        <v>6</v>
      </c>
      <c r="B10" s="48" t="s">
        <v>7</v>
      </c>
      <c r="C10" s="48" t="s">
        <v>8</v>
      </c>
      <c r="D10" s="48" t="s">
        <v>9</v>
      </c>
      <c r="E10" s="9" t="s">
        <v>10</v>
      </c>
    </row>
    <row r="11" spans="1:5" ht="15" customHeight="1" x14ac:dyDescent="0.25">
      <c r="A11" s="48"/>
      <c r="B11" s="48"/>
      <c r="C11" s="48"/>
      <c r="D11" s="48"/>
      <c r="E11" s="14" t="s">
        <v>15</v>
      </c>
    </row>
    <row r="12" spans="1:5" x14ac:dyDescent="0.25">
      <c r="A12" s="5">
        <v>1</v>
      </c>
      <c r="B12" s="4" t="str">
        <f>"ABDUL RAHMAN AIMAN BIN SHAPRY"</f>
        <v>ABDUL RAHMAN AIMAN BIN SHAPRY</v>
      </c>
      <c r="C12" s="14" t="str">
        <f>"990304085273"</f>
        <v>990304085273</v>
      </c>
      <c r="D12" s="14" t="str">
        <f t="shared" ref="D12:D35" si="0">"ETE"</f>
        <v>ETE</v>
      </c>
      <c r="E12" s="30"/>
    </row>
    <row r="13" spans="1:5" x14ac:dyDescent="0.25">
      <c r="A13" s="5">
        <v>2</v>
      </c>
      <c r="B13" s="4" t="str">
        <f>"ABDULLAH ASYRAF BIN ABDUL RAHMAN"</f>
        <v>ABDULLAH ASYRAF BIN ABDUL RAHMAN</v>
      </c>
      <c r="C13" s="14" t="str">
        <f>"991002065343"</f>
        <v>991002065343</v>
      </c>
      <c r="D13" s="14" t="str">
        <f t="shared" si="0"/>
        <v>ETE</v>
      </c>
      <c r="E13" s="30"/>
    </row>
    <row r="14" spans="1:5" x14ac:dyDescent="0.25">
      <c r="A14" s="5">
        <v>3</v>
      </c>
      <c r="B14" s="4" t="str">
        <f>"AHMAD NASRUL RAMADHAN BIN BADRUL HISAM"</f>
        <v>AHMAD NASRUL RAMADHAN BIN BADRUL HISAM</v>
      </c>
      <c r="C14" s="14" t="str">
        <f>"990116066163"</f>
        <v>990116066163</v>
      </c>
      <c r="D14" s="14" t="str">
        <f t="shared" si="0"/>
        <v>ETE</v>
      </c>
      <c r="E14" s="30"/>
    </row>
    <row r="15" spans="1:5" x14ac:dyDescent="0.25">
      <c r="A15" s="5">
        <v>4</v>
      </c>
      <c r="B15" s="4" t="str">
        <f>"AHMAD SYAKIR BIN ISMAIL"</f>
        <v>AHMAD SYAKIR BIN ISMAIL</v>
      </c>
      <c r="C15" s="14" t="str">
        <f>"991007065393"</f>
        <v>991007065393</v>
      </c>
      <c r="D15" s="14" t="str">
        <f t="shared" si="0"/>
        <v>ETE</v>
      </c>
      <c r="E15" s="30"/>
    </row>
    <row r="16" spans="1:5" x14ac:dyDescent="0.25">
      <c r="A16" s="5">
        <v>5</v>
      </c>
      <c r="B16" s="4" t="str">
        <f>"AIN NUR AMIRAH BINTI NASRUDIN"</f>
        <v>AIN NUR AMIRAH BINTI NASRUDIN</v>
      </c>
      <c r="C16" s="14" t="str">
        <f>"990206105138"</f>
        <v>990206105138</v>
      </c>
      <c r="D16" s="14" t="str">
        <f t="shared" si="0"/>
        <v>ETE</v>
      </c>
      <c r="E16" s="30"/>
    </row>
    <row r="17" spans="1:5" x14ac:dyDescent="0.25">
      <c r="A17" s="5">
        <v>6</v>
      </c>
      <c r="B17" s="4" t="str">
        <f>"FURQAN AMIN BIN HUSSAINI"</f>
        <v>FURQAN AMIN BIN HUSSAINI</v>
      </c>
      <c r="C17" s="14" t="str">
        <f>"990929065117"</f>
        <v>990929065117</v>
      </c>
      <c r="D17" s="14" t="str">
        <f t="shared" si="0"/>
        <v>ETE</v>
      </c>
      <c r="E17" s="30"/>
    </row>
    <row r="18" spans="1:5" x14ac:dyDescent="0.25">
      <c r="A18" s="5">
        <v>7</v>
      </c>
      <c r="B18" s="4" t="str">
        <f>"HAZIM MUSTAQIM BIN SALLEHUDIN"</f>
        <v>HAZIM MUSTAQIM BIN SALLEHUDIN</v>
      </c>
      <c r="C18" s="14" t="str">
        <f>"990429065831"</f>
        <v>990429065831</v>
      </c>
      <c r="D18" s="14" t="str">
        <f t="shared" si="0"/>
        <v>ETE</v>
      </c>
      <c r="E18" s="30"/>
    </row>
    <row r="19" spans="1:5" x14ac:dyDescent="0.25">
      <c r="A19" s="5">
        <v>8</v>
      </c>
      <c r="B19" s="4" t="str">
        <f>"MUHAMAD ADIB BIN ZAINAL AHMAD"</f>
        <v>MUHAMAD ADIB BIN ZAINAL AHMAD</v>
      </c>
      <c r="C19" s="14" t="str">
        <f>"991003065281"</f>
        <v>991003065281</v>
      </c>
      <c r="D19" s="14" t="str">
        <f t="shared" si="0"/>
        <v>ETE</v>
      </c>
      <c r="E19" s="30"/>
    </row>
    <row r="20" spans="1:5" x14ac:dyDescent="0.25">
      <c r="A20" s="5">
        <v>9</v>
      </c>
      <c r="B20" s="4" t="str">
        <f>"MUHAMMAD AFIQ ASYRAF BIN NAZRI"</f>
        <v>MUHAMMAD AFIQ ASYRAF BIN NAZRI</v>
      </c>
      <c r="C20" s="14" t="str">
        <f>"990504066093"</f>
        <v>990504066093</v>
      </c>
      <c r="D20" s="14" t="str">
        <f t="shared" si="0"/>
        <v>ETE</v>
      </c>
      <c r="E20" s="30"/>
    </row>
    <row r="21" spans="1:5" x14ac:dyDescent="0.25">
      <c r="A21" s="5">
        <v>10</v>
      </c>
      <c r="B21" s="4" t="str">
        <f>"MUHAMMAD HAFIZ BIN MAD GARET"</f>
        <v>MUHAMMAD HAFIZ BIN MAD GARET</v>
      </c>
      <c r="C21" s="14" t="str">
        <f>"990807066859"</f>
        <v>990807066859</v>
      </c>
      <c r="D21" s="14" t="str">
        <f t="shared" si="0"/>
        <v>ETE</v>
      </c>
      <c r="E21" s="30"/>
    </row>
    <row r="22" spans="1:5" x14ac:dyDescent="0.25">
      <c r="A22" s="5">
        <v>11</v>
      </c>
      <c r="B22" s="4" t="str">
        <f>"MUHAMMAD NAZRUL ARIF BIN JASNI"</f>
        <v>MUHAMMAD NAZRUL ARIF BIN JASNI</v>
      </c>
      <c r="C22" s="14" t="str">
        <f>"991215065371"</f>
        <v>991215065371</v>
      </c>
      <c r="D22" s="14" t="str">
        <f t="shared" si="0"/>
        <v>ETE</v>
      </c>
      <c r="E22" s="30"/>
    </row>
    <row r="23" spans="1:5" x14ac:dyDescent="0.25">
      <c r="A23" s="5">
        <v>12</v>
      </c>
      <c r="B23" s="4" t="str">
        <f>"NAQIUDDIN SALIHIN BIN HAMLY AZHAR"</f>
        <v>NAQIUDDIN SALIHIN BIN HAMLY AZHAR</v>
      </c>
      <c r="C23" s="14" t="str">
        <f>"990306065719"</f>
        <v>990306065719</v>
      </c>
      <c r="D23" s="14" t="str">
        <f t="shared" si="0"/>
        <v>ETE</v>
      </c>
      <c r="E23" s="30"/>
    </row>
    <row r="24" spans="1:5" x14ac:dyDescent="0.25">
      <c r="A24" s="5">
        <v>13</v>
      </c>
      <c r="B24" s="4" t="str">
        <f>"NAZIRUL AKID BIN MOHD KAMARUL HAFIZI"</f>
        <v>NAZIRUL AKID BIN MOHD KAMARUL HAFIZI</v>
      </c>
      <c r="C24" s="14" t="str">
        <f>"990609036747"</f>
        <v>990609036747</v>
      </c>
      <c r="D24" s="14" t="str">
        <f t="shared" si="0"/>
        <v>ETE</v>
      </c>
      <c r="E24" s="30"/>
    </row>
    <row r="25" spans="1:5" x14ac:dyDescent="0.25">
      <c r="A25" s="5">
        <v>14</v>
      </c>
      <c r="B25" s="4" t="str">
        <f>"NOOR ASHIKIN BINTI MUJIONO"</f>
        <v>NOOR ASHIKIN BINTI MUJIONO</v>
      </c>
      <c r="C25" s="14" t="str">
        <f>"990207065166"</f>
        <v>990207065166</v>
      </c>
      <c r="D25" s="14" t="str">
        <f t="shared" si="0"/>
        <v>ETE</v>
      </c>
      <c r="E25" s="30"/>
    </row>
    <row r="26" spans="1:5" x14ac:dyDescent="0.25">
      <c r="A26" s="5">
        <v>15</v>
      </c>
      <c r="B26" s="4" t="str">
        <f>"NOR AZIATUL AZLIN BINTI AZHAR"</f>
        <v>NOR AZIATUL AZLIN BINTI AZHAR</v>
      </c>
      <c r="C26" s="14" t="str">
        <f>"991023065254"</f>
        <v>991023065254</v>
      </c>
      <c r="D26" s="14" t="str">
        <f t="shared" si="0"/>
        <v>ETE</v>
      </c>
      <c r="E26" s="30"/>
    </row>
    <row r="27" spans="1:5" x14ac:dyDescent="0.25">
      <c r="A27" s="5">
        <v>16</v>
      </c>
      <c r="B27" s="4" t="str">
        <f>"NUR ALLYA SYAIDA BINTI MOHD ZULKEFLI"</f>
        <v>NUR ALLYA SYAIDA BINTI MOHD ZULKEFLI</v>
      </c>
      <c r="C27" s="14" t="str">
        <f>"990618036298"</f>
        <v>990618036298</v>
      </c>
      <c r="D27" s="14" t="str">
        <f t="shared" si="0"/>
        <v>ETE</v>
      </c>
      <c r="E27" s="30"/>
    </row>
    <row r="28" spans="1:5" x14ac:dyDescent="0.25">
      <c r="A28" s="5">
        <v>17</v>
      </c>
      <c r="B28" s="4" t="str">
        <f>"NUR AMIRA BINTI ZULKIFLI"</f>
        <v>NUR AMIRA BINTI ZULKIFLI</v>
      </c>
      <c r="C28" s="14" t="str">
        <f>"990617036544"</f>
        <v>990617036544</v>
      </c>
      <c r="D28" s="14" t="str">
        <f t="shared" si="0"/>
        <v>ETE</v>
      </c>
      <c r="E28" s="30"/>
    </row>
    <row r="29" spans="1:5" x14ac:dyDescent="0.25">
      <c r="A29" s="5">
        <v>18</v>
      </c>
      <c r="B29" s="4" t="str">
        <f>"NUR MAISYARAH BINTI ISMAIL"</f>
        <v>NUR MAISYARAH BINTI ISMAIL</v>
      </c>
      <c r="C29" s="14" t="str">
        <f>"990121065122"</f>
        <v>990121065122</v>
      </c>
      <c r="D29" s="14" t="str">
        <f t="shared" si="0"/>
        <v>ETE</v>
      </c>
      <c r="E29" s="30"/>
    </row>
    <row r="30" spans="1:5" x14ac:dyDescent="0.25">
      <c r="A30" s="5">
        <v>19</v>
      </c>
      <c r="B30" s="4" t="str">
        <f>"NUR SYALIA BINTI SHAHAROM"</f>
        <v>NUR SYALIA BINTI SHAHAROM</v>
      </c>
      <c r="C30" s="14" t="str">
        <f>"990805066804"</f>
        <v>990805066804</v>
      </c>
      <c r="D30" s="14" t="str">
        <f t="shared" si="0"/>
        <v>ETE</v>
      </c>
      <c r="E30" s="30"/>
    </row>
    <row r="31" spans="1:5" x14ac:dyDescent="0.25">
      <c r="A31" s="5">
        <v>20</v>
      </c>
      <c r="B31" s="4" t="str">
        <f>"NURHIDAYAH BINTI MOHD FAUZI"</f>
        <v>NURHIDAYAH BINTI MOHD FAUZI</v>
      </c>
      <c r="C31" s="14" t="str">
        <f>"990325145810"</f>
        <v>990325145810</v>
      </c>
      <c r="D31" s="14" t="str">
        <f t="shared" si="0"/>
        <v>ETE</v>
      </c>
      <c r="E31" s="30"/>
    </row>
    <row r="32" spans="1:5" x14ac:dyDescent="0.25">
      <c r="A32" s="5">
        <v>21</v>
      </c>
      <c r="B32" s="4" t="str">
        <f>"SHAHZERIN IZZANI BIN ROSLI"</f>
        <v>SHAHZERIN IZZANI BIN ROSLI</v>
      </c>
      <c r="C32" s="14" t="str">
        <f>"990605045507"</f>
        <v>990605045507</v>
      </c>
      <c r="D32" s="14" t="str">
        <f t="shared" si="0"/>
        <v>ETE</v>
      </c>
      <c r="E32" s="30"/>
    </row>
    <row r="33" spans="1:6" x14ac:dyDescent="0.25">
      <c r="A33" s="5">
        <v>22</v>
      </c>
      <c r="B33" s="4" t="str">
        <f>"TUAN NUR AISYAH BINTI TUAN MOHAMAD ZAIDI"</f>
        <v>TUAN NUR AISYAH BINTI TUAN MOHAMAD ZAIDI</v>
      </c>
      <c r="C33" s="14" t="str">
        <f>"990720145458"</f>
        <v>990720145458</v>
      </c>
      <c r="D33" s="14" t="str">
        <f t="shared" si="0"/>
        <v>ETE</v>
      </c>
      <c r="E33" s="30"/>
    </row>
    <row r="34" spans="1:6" x14ac:dyDescent="0.25">
      <c r="A34" s="5">
        <v>23</v>
      </c>
      <c r="B34" s="4" t="str">
        <f>"WAN MUHAMMAD HANAFIE BIN WAN NOR AZMAN"</f>
        <v>WAN MUHAMMAD HANAFIE BIN WAN NOR AZMAN</v>
      </c>
      <c r="C34" s="14" t="str">
        <f>"991003065337"</f>
        <v>991003065337</v>
      </c>
      <c r="D34" s="14" t="str">
        <f t="shared" si="0"/>
        <v>ETE</v>
      </c>
      <c r="E34" s="30"/>
    </row>
    <row r="35" spans="1:6" x14ac:dyDescent="0.25">
      <c r="A35" s="19">
        <v>24</v>
      </c>
      <c r="B35" s="20" t="str">
        <f>"WAN MUHAMMAD IZHAM BIN WAN HASNAN"</f>
        <v>WAN MUHAMMAD IZHAM BIN WAN HASNAN</v>
      </c>
      <c r="C35" s="21" t="str">
        <f>"990425065797"</f>
        <v>990425065797</v>
      </c>
      <c r="D35" s="21" t="str">
        <f t="shared" si="0"/>
        <v>ETE</v>
      </c>
      <c r="E35" s="31"/>
    </row>
    <row r="36" spans="1:6" x14ac:dyDescent="0.25">
      <c r="A36" s="22"/>
      <c r="B36" s="23"/>
      <c r="C36" s="24"/>
      <c r="D36" s="24"/>
      <c r="E36" s="23"/>
    </row>
    <row r="37" spans="1:6" x14ac:dyDescent="0.25">
      <c r="A37" s="6"/>
      <c r="B37" s="7"/>
      <c r="C37" s="15"/>
      <c r="D37" s="15"/>
      <c r="E37" s="7"/>
    </row>
    <row r="38" spans="1:6" x14ac:dyDescent="0.25">
      <c r="A38" s="6"/>
      <c r="B38" s="7"/>
      <c r="C38" s="15"/>
      <c r="D38" s="15"/>
      <c r="E38" s="7"/>
    </row>
    <row r="39" spans="1:6" x14ac:dyDescent="0.25">
      <c r="A39" s="6"/>
      <c r="B39" s="7"/>
      <c r="C39" s="15"/>
      <c r="D39" s="15"/>
      <c r="E39" s="7"/>
    </row>
    <row r="40" spans="1:6" x14ac:dyDescent="0.25">
      <c r="A40" s="6"/>
      <c r="B40" s="7"/>
      <c r="C40" s="15"/>
      <c r="D40" s="15"/>
      <c r="E40" s="7"/>
    </row>
    <row r="41" spans="1:6" x14ac:dyDescent="0.25">
      <c r="A41" s="6"/>
      <c r="B41" s="7"/>
      <c r="C41" s="15"/>
      <c r="D41" s="15"/>
      <c r="E41" s="7"/>
    </row>
    <row r="42" spans="1:6" x14ac:dyDescent="0.25">
      <c r="A42" s="6"/>
      <c r="B42" s="7"/>
      <c r="C42" s="15"/>
      <c r="D42" s="15"/>
      <c r="E42" s="7"/>
    </row>
    <row r="44" spans="1:6" x14ac:dyDescent="0.25">
      <c r="A44" s="3" t="s">
        <v>40</v>
      </c>
    </row>
    <row r="45" spans="1:6" x14ac:dyDescent="0.25">
      <c r="A45" s="3" t="s">
        <v>41</v>
      </c>
    </row>
    <row r="46" spans="1:6" x14ac:dyDescent="0.25">
      <c r="A46" s="3"/>
    </row>
    <row r="48" spans="1:6" x14ac:dyDescent="0.25">
      <c r="A48" s="49" t="s">
        <v>12</v>
      </c>
      <c r="B48" s="49"/>
      <c r="C48" s="49"/>
      <c r="D48" s="49"/>
      <c r="E48" s="49"/>
      <c r="F48" s="49"/>
    </row>
    <row r="50" spans="1:5" ht="15.75" x14ac:dyDescent="0.25">
      <c r="A50" s="52" t="s">
        <v>0</v>
      </c>
      <c r="B50" s="52"/>
      <c r="C50" s="52"/>
      <c r="D50" s="52"/>
      <c r="E50" s="52"/>
    </row>
    <row r="51" spans="1:5" ht="15.75" x14ac:dyDescent="0.25">
      <c r="A51" s="52" t="s">
        <v>1</v>
      </c>
      <c r="B51" s="52"/>
      <c r="C51" s="52"/>
      <c r="D51" s="52"/>
      <c r="E51" s="52"/>
    </row>
    <row r="52" spans="1:5" ht="15.75" x14ac:dyDescent="0.25">
      <c r="A52" s="53" t="s">
        <v>32</v>
      </c>
      <c r="B52" s="53"/>
      <c r="C52" s="53"/>
      <c r="D52" s="53"/>
      <c r="E52" s="53"/>
    </row>
    <row r="53" spans="1:5" ht="15.75" x14ac:dyDescent="0.25">
      <c r="A53" s="53" t="s">
        <v>2</v>
      </c>
      <c r="B53" s="53"/>
      <c r="C53" s="53"/>
      <c r="D53" s="53"/>
      <c r="E53" s="53"/>
    </row>
    <row r="54" spans="1:5" ht="15.75" x14ac:dyDescent="0.25">
      <c r="A54" s="1" t="s">
        <v>3</v>
      </c>
    </row>
    <row r="55" spans="1:5" x14ac:dyDescent="0.25">
      <c r="A55" s="51" t="s">
        <v>5</v>
      </c>
      <c r="B55" s="51"/>
      <c r="C55" s="11" t="s">
        <v>33</v>
      </c>
    </row>
    <row r="56" spans="1:5" x14ac:dyDescent="0.25">
      <c r="A56" s="2" t="s">
        <v>4</v>
      </c>
    </row>
    <row r="57" spans="1:5" x14ac:dyDescent="0.25">
      <c r="A57" s="51" t="s">
        <v>31</v>
      </c>
      <c r="B57" s="51"/>
      <c r="C57" s="11" t="s">
        <v>11</v>
      </c>
    </row>
    <row r="58" spans="1:5" x14ac:dyDescent="0.25">
      <c r="A58" s="10"/>
      <c r="B58" s="10"/>
      <c r="C58" s="11"/>
    </row>
    <row r="59" spans="1:5" ht="31.5" x14ac:dyDescent="0.25">
      <c r="A59" s="48" t="s">
        <v>6</v>
      </c>
      <c r="B59" s="48" t="s">
        <v>7</v>
      </c>
      <c r="C59" s="48" t="s">
        <v>8</v>
      </c>
      <c r="D59" s="48" t="s">
        <v>9</v>
      </c>
      <c r="E59" s="13" t="s">
        <v>10</v>
      </c>
    </row>
    <row r="60" spans="1:5" x14ac:dyDescent="0.25">
      <c r="A60" s="48"/>
      <c r="B60" s="48"/>
      <c r="C60" s="48"/>
      <c r="D60" s="48"/>
      <c r="E60" s="14" t="s">
        <v>15</v>
      </c>
    </row>
    <row r="61" spans="1:5" x14ac:dyDescent="0.25">
      <c r="A61" s="5">
        <v>1</v>
      </c>
      <c r="B61" s="4" t="str">
        <f>"ADAM SAFAWI BIN AMIRULDIN"</f>
        <v>ADAM SAFAWI BIN AMIRULDIN</v>
      </c>
      <c r="C61" s="14" t="str">
        <f>"991222065177"</f>
        <v>991222065177</v>
      </c>
      <c r="D61" s="14" t="str">
        <f t="shared" ref="D61:D75" si="1">"ETN"</f>
        <v>ETN</v>
      </c>
      <c r="E61" s="30"/>
    </row>
    <row r="62" spans="1:5" x14ac:dyDescent="0.25">
      <c r="A62" s="5">
        <v>2</v>
      </c>
      <c r="B62" s="4" t="str">
        <f>"IZZIANA NAZIRA BINTI SHAMSURI"</f>
        <v>IZZIANA NAZIRA BINTI SHAMSURI</v>
      </c>
      <c r="C62" s="14" t="str">
        <f>"990707065832"</f>
        <v>990707065832</v>
      </c>
      <c r="D62" s="14" t="str">
        <f t="shared" si="1"/>
        <v>ETN</v>
      </c>
      <c r="E62" s="30"/>
    </row>
    <row r="63" spans="1:5" x14ac:dyDescent="0.25">
      <c r="A63" s="5">
        <v>3</v>
      </c>
      <c r="B63" s="4" t="str">
        <f>"MOHAMAD AMIRUL ANWAR BIN MOHD SALEHIN"</f>
        <v>MOHAMAD AMIRUL ANWAR BIN MOHD SALEHIN</v>
      </c>
      <c r="C63" s="14" t="str">
        <f>"990731065111"</f>
        <v>990731065111</v>
      </c>
      <c r="D63" s="14" t="str">
        <f t="shared" si="1"/>
        <v>ETN</v>
      </c>
      <c r="E63" s="30"/>
    </row>
    <row r="64" spans="1:5" x14ac:dyDescent="0.25">
      <c r="A64" s="5">
        <v>4</v>
      </c>
      <c r="B64" s="4" t="str">
        <f>"MOHAMAD AZHAR SYAFIK BIN ZAHARI"</f>
        <v>MOHAMAD AZHAR SYAFIK BIN ZAHARI</v>
      </c>
      <c r="C64" s="14" t="str">
        <f>"991110065025"</f>
        <v>991110065025</v>
      </c>
      <c r="D64" s="14" t="str">
        <f t="shared" si="1"/>
        <v>ETN</v>
      </c>
      <c r="E64" s="30"/>
    </row>
    <row r="65" spans="1:5" x14ac:dyDescent="0.25">
      <c r="A65" s="5">
        <v>5</v>
      </c>
      <c r="B65" s="4" t="str">
        <f>"MOHAMAD FAIZ BIN ZUN "</f>
        <v xml:space="preserve">MOHAMAD FAIZ BIN ZUN </v>
      </c>
      <c r="C65" s="14" t="str">
        <f>"991001065093"</f>
        <v>991001065093</v>
      </c>
      <c r="D65" s="14" t="str">
        <f t="shared" si="1"/>
        <v>ETN</v>
      </c>
      <c r="E65" s="30"/>
    </row>
    <row r="66" spans="1:5" x14ac:dyDescent="0.25">
      <c r="A66" s="5">
        <v>6</v>
      </c>
      <c r="B66" s="4" t="str">
        <f>"MOHAMAD IQBAL HAKIM BIN OTHMAN"</f>
        <v>MOHAMAD IQBAL HAKIM BIN OTHMAN</v>
      </c>
      <c r="C66" s="14" t="str">
        <f>"990515065619"</f>
        <v>990515065619</v>
      </c>
      <c r="D66" s="14" t="str">
        <f t="shared" si="1"/>
        <v>ETN</v>
      </c>
      <c r="E66" s="30"/>
    </row>
    <row r="67" spans="1:5" x14ac:dyDescent="0.25">
      <c r="A67" s="5">
        <v>7</v>
      </c>
      <c r="B67" s="4" t="str">
        <f>"MUHAMMAD AMIRZUL BIN AMRAN"</f>
        <v>MUHAMMAD AMIRZUL BIN AMRAN</v>
      </c>
      <c r="C67" s="14" t="str">
        <f>"991203065665"</f>
        <v>991203065665</v>
      </c>
      <c r="D67" s="14" t="str">
        <f t="shared" si="1"/>
        <v>ETN</v>
      </c>
      <c r="E67" s="30"/>
    </row>
    <row r="68" spans="1:5" x14ac:dyDescent="0.25">
      <c r="A68" s="5">
        <v>8</v>
      </c>
      <c r="B68" s="4" t="str">
        <f>"MUHAMMAD ASYRAF BIN ABDUL RAHMAN"</f>
        <v>MUHAMMAD ASYRAF BIN ABDUL RAHMAN</v>
      </c>
      <c r="C68" s="14" t="str">
        <f>"990330065655"</f>
        <v>990330065655</v>
      </c>
      <c r="D68" s="14" t="str">
        <f t="shared" si="1"/>
        <v>ETN</v>
      </c>
      <c r="E68" s="30"/>
    </row>
    <row r="69" spans="1:5" x14ac:dyDescent="0.25">
      <c r="A69" s="5">
        <v>9</v>
      </c>
      <c r="B69" s="4" t="str">
        <f>"MUHAMMAD FAIDHI AIMAN BIN MOHAMAD KAHAR"</f>
        <v>MUHAMMAD FAIDHI AIMAN BIN MOHAMAD KAHAR</v>
      </c>
      <c r="C69" s="14" t="str">
        <f>"991019065243"</f>
        <v>991019065243</v>
      </c>
      <c r="D69" s="14" t="str">
        <f t="shared" si="1"/>
        <v>ETN</v>
      </c>
      <c r="E69" s="30"/>
    </row>
    <row r="70" spans="1:5" x14ac:dyDescent="0.25">
      <c r="A70" s="5">
        <v>10</v>
      </c>
      <c r="B70" s="4" t="str">
        <f>"MUHAMMAD FAISAL FAIZ BIN RAFI"</f>
        <v>MUHAMMAD FAISAL FAIZ BIN RAFI</v>
      </c>
      <c r="C70" s="14" t="str">
        <f>"990327086631"</f>
        <v>990327086631</v>
      </c>
      <c r="D70" s="14" t="str">
        <f t="shared" si="1"/>
        <v>ETN</v>
      </c>
      <c r="E70" s="30"/>
    </row>
    <row r="71" spans="1:5" x14ac:dyDescent="0.25">
      <c r="A71" s="5">
        <v>11</v>
      </c>
      <c r="B71" s="4" t="str">
        <f>"MUHAMMAD IZZAT FAHMI BIN AZIZ"</f>
        <v>MUHAMMAD IZZAT FAHMI BIN AZIZ</v>
      </c>
      <c r="C71" s="14" t="str">
        <f>"990806066443"</f>
        <v>990806066443</v>
      </c>
      <c r="D71" s="14" t="str">
        <f t="shared" si="1"/>
        <v>ETN</v>
      </c>
      <c r="E71" s="30"/>
    </row>
    <row r="72" spans="1:5" x14ac:dyDescent="0.25">
      <c r="A72" s="5">
        <v>12</v>
      </c>
      <c r="B72" s="4" t="str">
        <f>"MUHAMMAD SHAMIM BIN SHAMSUDDIN"</f>
        <v>MUHAMMAD SHAMIM BIN SHAMSUDDIN</v>
      </c>
      <c r="C72" s="14" t="str">
        <f>"990716065105"</f>
        <v>990716065105</v>
      </c>
      <c r="D72" s="14" t="str">
        <f t="shared" si="1"/>
        <v>ETN</v>
      </c>
      <c r="E72" s="30"/>
    </row>
    <row r="73" spans="1:5" x14ac:dyDescent="0.25">
      <c r="A73" s="5">
        <v>13</v>
      </c>
      <c r="B73" s="4" t="str">
        <f>"NABILA AYUNI BINTI ZAINAL ABIDIN"</f>
        <v>NABILA AYUNI BINTI ZAINAL ABIDIN</v>
      </c>
      <c r="C73" s="14" t="str">
        <f>"991126065214"</f>
        <v>991126065214</v>
      </c>
      <c r="D73" s="14" t="str">
        <f t="shared" si="1"/>
        <v>ETN</v>
      </c>
      <c r="E73" s="30"/>
    </row>
    <row r="74" spans="1:5" x14ac:dyDescent="0.25">
      <c r="A74" s="5">
        <v>14</v>
      </c>
      <c r="B74" s="4" t="str">
        <f>"NUR AINI BINTI ROSLI"</f>
        <v>NUR AINI BINTI ROSLI</v>
      </c>
      <c r="C74" s="14" t="str">
        <f>"990805066468"</f>
        <v>990805066468</v>
      </c>
      <c r="D74" s="14" t="str">
        <f t="shared" si="1"/>
        <v>ETN</v>
      </c>
      <c r="E74" s="30"/>
    </row>
    <row r="75" spans="1:5" x14ac:dyDescent="0.25">
      <c r="A75" s="19">
        <v>15</v>
      </c>
      <c r="B75" s="20" t="str">
        <f>"SITI NURZULAIKHA BINTI MOHAMMAD RAPI"</f>
        <v>SITI NURZULAIKHA BINTI MOHAMMAD RAPI</v>
      </c>
      <c r="C75" s="21" t="str">
        <f>"991226015468"</f>
        <v>991226015468</v>
      </c>
      <c r="D75" s="21" t="str">
        <f t="shared" si="1"/>
        <v>ETN</v>
      </c>
      <c r="E75" s="31"/>
    </row>
    <row r="76" spans="1:5" x14ac:dyDescent="0.25">
      <c r="A76" s="22"/>
      <c r="B76" s="23"/>
      <c r="C76" s="24"/>
      <c r="D76" s="24"/>
      <c r="E76" s="23"/>
    </row>
    <row r="77" spans="1:5" x14ac:dyDescent="0.25">
      <c r="A77" s="6"/>
      <c r="B77" s="7"/>
      <c r="C77" s="15"/>
      <c r="D77" s="15"/>
      <c r="E77" s="7"/>
    </row>
    <row r="78" spans="1:5" x14ac:dyDescent="0.25">
      <c r="A78" s="6"/>
      <c r="B78" s="7"/>
      <c r="C78" s="15"/>
      <c r="D78" s="15"/>
      <c r="E78" s="7"/>
    </row>
    <row r="79" spans="1:5" ht="15.75" customHeight="1" x14ac:dyDescent="0.25">
      <c r="A79" s="6"/>
      <c r="B79" s="7"/>
      <c r="C79" s="15"/>
      <c r="D79" s="15"/>
      <c r="E79" s="7"/>
    </row>
    <row r="80" spans="1:5" ht="15" customHeight="1" x14ac:dyDescent="0.25">
      <c r="A80" s="6"/>
      <c r="B80" s="7"/>
      <c r="C80" s="15"/>
      <c r="D80" s="15"/>
      <c r="E80" s="7"/>
    </row>
    <row r="81" spans="1:5" x14ac:dyDescent="0.25">
      <c r="A81" s="6"/>
      <c r="B81" s="7"/>
      <c r="C81" s="15"/>
      <c r="D81" s="15"/>
      <c r="E81" s="7"/>
    </row>
    <row r="82" spans="1:5" x14ac:dyDescent="0.25">
      <c r="A82" s="6"/>
      <c r="B82" s="7"/>
      <c r="C82" s="15"/>
      <c r="D82" s="15"/>
      <c r="E82" s="7"/>
    </row>
    <row r="83" spans="1:5" x14ac:dyDescent="0.25">
      <c r="A83" s="6"/>
      <c r="B83" s="7"/>
      <c r="C83" s="15"/>
      <c r="D83" s="15"/>
      <c r="E83" s="7"/>
    </row>
    <row r="84" spans="1:5" x14ac:dyDescent="0.25">
      <c r="A84" s="6"/>
      <c r="B84" s="7"/>
      <c r="C84" s="15"/>
      <c r="D84" s="15"/>
      <c r="E84" s="7"/>
    </row>
    <row r="85" spans="1:5" x14ac:dyDescent="0.25">
      <c r="A85" s="6"/>
      <c r="B85" s="7"/>
      <c r="C85" s="15"/>
      <c r="D85" s="15"/>
      <c r="E85" s="7"/>
    </row>
    <row r="86" spans="1:5" x14ac:dyDescent="0.25">
      <c r="A86" s="6"/>
      <c r="B86" s="7"/>
      <c r="C86" s="15"/>
      <c r="D86" s="15"/>
      <c r="E86" s="7"/>
    </row>
    <row r="87" spans="1:5" x14ac:dyDescent="0.25">
      <c r="A87" s="6"/>
      <c r="B87" s="7"/>
      <c r="C87" s="15"/>
      <c r="D87" s="15"/>
      <c r="E87" s="7"/>
    </row>
    <row r="88" spans="1:5" x14ac:dyDescent="0.25">
      <c r="A88" s="6"/>
      <c r="B88" s="7"/>
      <c r="C88" s="15"/>
      <c r="D88" s="15"/>
      <c r="E88" s="7"/>
    </row>
    <row r="89" spans="1:5" x14ac:dyDescent="0.25">
      <c r="A89" s="6"/>
      <c r="B89" s="7"/>
      <c r="C89" s="15"/>
      <c r="D89" s="15"/>
      <c r="E89" s="7"/>
    </row>
    <row r="90" spans="1:5" x14ac:dyDescent="0.25">
      <c r="A90" s="6"/>
      <c r="B90" s="7"/>
      <c r="C90" s="15"/>
      <c r="D90" s="15"/>
      <c r="E90" s="7"/>
    </row>
    <row r="91" spans="1:5" x14ac:dyDescent="0.25">
      <c r="A91" s="6"/>
      <c r="B91" s="7"/>
      <c r="C91" s="15"/>
      <c r="D91" s="15"/>
      <c r="E91" s="7"/>
    </row>
    <row r="92" spans="1:5" x14ac:dyDescent="0.25">
      <c r="A92" s="6"/>
      <c r="B92" s="7"/>
      <c r="C92" s="15"/>
      <c r="D92" s="15"/>
      <c r="E92" s="7"/>
    </row>
    <row r="93" spans="1:5" x14ac:dyDescent="0.25">
      <c r="A93" s="3" t="s">
        <v>40</v>
      </c>
    </row>
    <row r="94" spans="1:5" x14ac:dyDescent="0.25">
      <c r="A94" s="3" t="s">
        <v>41</v>
      </c>
    </row>
    <row r="95" spans="1:5" x14ac:dyDescent="0.25">
      <c r="A95" s="3"/>
    </row>
    <row r="97" spans="1:6" x14ac:dyDescent="0.25">
      <c r="A97" s="49" t="s">
        <v>12</v>
      </c>
      <c r="B97" s="49"/>
      <c r="C97" s="49"/>
      <c r="D97" s="49"/>
      <c r="E97" s="49"/>
      <c r="F97" s="49"/>
    </row>
    <row r="99" spans="1:6" ht="15.75" x14ac:dyDescent="0.25">
      <c r="A99" s="52" t="s">
        <v>0</v>
      </c>
      <c r="B99" s="52"/>
      <c r="C99" s="52"/>
      <c r="D99" s="52"/>
      <c r="E99" s="52"/>
    </row>
    <row r="100" spans="1:6" ht="15.75" x14ac:dyDescent="0.25">
      <c r="A100" s="52" t="s">
        <v>1</v>
      </c>
      <c r="B100" s="52"/>
      <c r="C100" s="52"/>
      <c r="D100" s="52"/>
      <c r="E100" s="52"/>
    </row>
    <row r="101" spans="1:6" ht="15.75" x14ac:dyDescent="0.25">
      <c r="A101" s="53" t="s">
        <v>32</v>
      </c>
      <c r="B101" s="53"/>
      <c r="C101" s="53"/>
      <c r="D101" s="53"/>
      <c r="E101" s="53"/>
    </row>
    <row r="102" spans="1:6" ht="15.75" x14ac:dyDescent="0.25">
      <c r="A102" s="53" t="s">
        <v>2</v>
      </c>
      <c r="B102" s="53"/>
      <c r="C102" s="53"/>
      <c r="D102" s="53"/>
      <c r="E102" s="53"/>
    </row>
    <row r="103" spans="1:6" ht="15.75" x14ac:dyDescent="0.25">
      <c r="A103" s="1" t="s">
        <v>3</v>
      </c>
    </row>
    <row r="104" spans="1:6" x14ac:dyDescent="0.25">
      <c r="A104" s="51" t="s">
        <v>5</v>
      </c>
      <c r="B104" s="51"/>
      <c r="C104" s="11" t="s">
        <v>33</v>
      </c>
    </row>
    <row r="105" spans="1:6" x14ac:dyDescent="0.25">
      <c r="A105" s="2" t="s">
        <v>4</v>
      </c>
    </row>
    <row r="106" spans="1:6" x14ac:dyDescent="0.25">
      <c r="A106" s="51" t="s">
        <v>30</v>
      </c>
      <c r="B106" s="51"/>
      <c r="C106" s="11" t="s">
        <v>11</v>
      </c>
    </row>
    <row r="107" spans="1:6" x14ac:dyDescent="0.25">
      <c r="A107" s="10"/>
      <c r="B107" s="10"/>
      <c r="C107" s="11"/>
    </row>
    <row r="108" spans="1:6" ht="31.5" x14ac:dyDescent="0.25">
      <c r="A108" s="48" t="s">
        <v>6</v>
      </c>
      <c r="B108" s="48" t="s">
        <v>7</v>
      </c>
      <c r="C108" s="48" t="s">
        <v>8</v>
      </c>
      <c r="D108" s="48" t="s">
        <v>9</v>
      </c>
      <c r="E108" s="13" t="s">
        <v>10</v>
      </c>
    </row>
    <row r="109" spans="1:6" x14ac:dyDescent="0.25">
      <c r="A109" s="48"/>
      <c r="B109" s="48"/>
      <c r="C109" s="48"/>
      <c r="D109" s="48"/>
      <c r="E109" s="14" t="s">
        <v>15</v>
      </c>
    </row>
    <row r="110" spans="1:6" x14ac:dyDescent="0.25">
      <c r="A110" s="5">
        <v>1</v>
      </c>
      <c r="B110" s="4" t="str">
        <f>"ABDUL QAYUMI  BIN ABDULLAH"</f>
        <v>ABDUL QAYUMI  BIN ABDULLAH</v>
      </c>
      <c r="C110" s="14" t="str">
        <f>"991222065089"</f>
        <v>991222065089</v>
      </c>
      <c r="D110" s="14" t="str">
        <f t="shared" ref="D110:D129" si="2">"MPI"</f>
        <v>MPI</v>
      </c>
      <c r="E110" s="30"/>
    </row>
    <row r="111" spans="1:6" x14ac:dyDescent="0.25">
      <c r="A111" s="5">
        <v>2</v>
      </c>
      <c r="B111" s="4" t="str">
        <f>"ASYRAFF IKHWAN BIN RASHIDI"</f>
        <v>ASYRAFF IKHWAN BIN RASHIDI</v>
      </c>
      <c r="C111" s="14" t="str">
        <f>"990120065139"</f>
        <v>990120065139</v>
      </c>
      <c r="D111" s="14" t="str">
        <f t="shared" si="2"/>
        <v>MPI</v>
      </c>
      <c r="E111" s="30"/>
    </row>
    <row r="112" spans="1:6" x14ac:dyDescent="0.25">
      <c r="A112" s="5">
        <v>3</v>
      </c>
      <c r="B112" s="4" t="str">
        <f>"IKMAL HAZIM BIN ZAHARUDIN"</f>
        <v>IKMAL HAZIM BIN ZAHARUDIN</v>
      </c>
      <c r="C112" s="14" t="str">
        <f>"990817066705"</f>
        <v>990817066705</v>
      </c>
      <c r="D112" s="14" t="str">
        <f t="shared" si="2"/>
        <v>MPI</v>
      </c>
      <c r="E112" s="30"/>
    </row>
    <row r="113" spans="1:5" x14ac:dyDescent="0.25">
      <c r="A113" s="5">
        <v>4</v>
      </c>
      <c r="B113" s="4" t="str">
        <f>"LUQMANULHAKIM BIN ABDUL MANAF"</f>
        <v>LUQMANULHAKIM BIN ABDUL MANAF</v>
      </c>
      <c r="C113" s="14" t="str">
        <f>"991124065667"</f>
        <v>991124065667</v>
      </c>
      <c r="D113" s="14" t="str">
        <f t="shared" si="2"/>
        <v>MPI</v>
      </c>
      <c r="E113" s="30"/>
    </row>
    <row r="114" spans="1:5" x14ac:dyDescent="0.25">
      <c r="A114" s="5">
        <v>5</v>
      </c>
      <c r="B114" s="4" t="str">
        <f>"MOHAMAD FAIZ BIN ZAINAL FUAD"</f>
        <v>MOHAMAD FAIZ BIN ZAINAL FUAD</v>
      </c>
      <c r="C114" s="14" t="str">
        <f>"990113086345"</f>
        <v>990113086345</v>
      </c>
      <c r="D114" s="14" t="str">
        <f t="shared" si="2"/>
        <v>MPI</v>
      </c>
      <c r="E114" s="30"/>
    </row>
    <row r="115" spans="1:5" x14ac:dyDescent="0.25">
      <c r="A115" s="5">
        <v>6</v>
      </c>
      <c r="B115" s="4" t="str">
        <f>"MOHAMAD SYAHIRAN BIN MOHD ABDUL MUTTALIB"</f>
        <v>MOHAMAD SYAHIRAN BIN MOHD ABDUL MUTTALIB</v>
      </c>
      <c r="C115" s="14" t="str">
        <f>"990827066653"</f>
        <v>990827066653</v>
      </c>
      <c r="D115" s="14" t="str">
        <f t="shared" si="2"/>
        <v>MPI</v>
      </c>
      <c r="E115" s="30"/>
    </row>
    <row r="116" spans="1:5" x14ac:dyDescent="0.25">
      <c r="A116" s="5">
        <v>7</v>
      </c>
      <c r="B116" s="4" t="str">
        <f>"MUHAMAD ADIB DANIAL BIN ABDUL RAZAK"</f>
        <v>MUHAMAD ADIB DANIAL BIN ABDUL RAZAK</v>
      </c>
      <c r="C116" s="14" t="str">
        <f>"990603145467"</f>
        <v>990603145467</v>
      </c>
      <c r="D116" s="14" t="str">
        <f t="shared" si="2"/>
        <v>MPI</v>
      </c>
      <c r="E116" s="30"/>
    </row>
    <row r="117" spans="1:5" x14ac:dyDescent="0.25">
      <c r="A117" s="5">
        <v>8</v>
      </c>
      <c r="B117" s="4" t="str">
        <f>"MUHAMAD RAZIQ IZZAN AISAR BIN RIZAL"</f>
        <v>MUHAMAD RAZIQ IZZAN AISAR BIN RIZAL</v>
      </c>
      <c r="C117" s="14" t="str">
        <f>"990916105255"</f>
        <v>990916105255</v>
      </c>
      <c r="D117" s="14" t="str">
        <f t="shared" si="2"/>
        <v>MPI</v>
      </c>
      <c r="E117" s="30"/>
    </row>
    <row r="118" spans="1:5" x14ac:dyDescent="0.25">
      <c r="A118" s="5">
        <v>9</v>
      </c>
      <c r="B118" s="4" t="str">
        <f>"MUHAMAD SYAMSUL SYAZWAN BIN IBRAHIM"</f>
        <v>MUHAMAD SYAMSUL SYAZWAN BIN IBRAHIM</v>
      </c>
      <c r="C118" s="14" t="str">
        <f>"990903066605"</f>
        <v>990903066605</v>
      </c>
      <c r="D118" s="14" t="str">
        <f t="shared" si="2"/>
        <v>MPI</v>
      </c>
      <c r="E118" s="30"/>
    </row>
    <row r="119" spans="1:5" x14ac:dyDescent="0.25">
      <c r="A119" s="5">
        <v>10</v>
      </c>
      <c r="B119" s="4" t="str">
        <f>"MUHAMMAD AFIZUL HAKIMI  BIN SHARIN"</f>
        <v>MUHAMMAD AFIZUL HAKIMI  BIN SHARIN</v>
      </c>
      <c r="C119" s="14" t="str">
        <f>"990623065667"</f>
        <v>990623065667</v>
      </c>
      <c r="D119" s="14" t="str">
        <f t="shared" si="2"/>
        <v>MPI</v>
      </c>
      <c r="E119" s="30"/>
    </row>
    <row r="120" spans="1:5" x14ac:dyDescent="0.25">
      <c r="A120" s="5">
        <v>11</v>
      </c>
      <c r="B120" s="4" t="str">
        <f>"MUHAMMAD AIDIL ZAID BIN ZABIDI"</f>
        <v>MUHAMMAD AIDIL ZAID BIN ZABIDI</v>
      </c>
      <c r="C120" s="14" t="str">
        <f>"990529065433"</f>
        <v>990529065433</v>
      </c>
      <c r="D120" s="14" t="str">
        <f t="shared" si="2"/>
        <v>MPI</v>
      </c>
      <c r="E120" s="30"/>
    </row>
    <row r="121" spans="1:5" x14ac:dyDescent="0.25">
      <c r="A121" s="5">
        <v>12</v>
      </c>
      <c r="B121" s="4" t="str">
        <f>"MUHAMMAD AIMAN HAKIM BIN FARIZOL"</f>
        <v>MUHAMMAD AIMAN HAKIM BIN FARIZOL</v>
      </c>
      <c r="C121" s="14" t="str">
        <f>"990724066255"</f>
        <v>990724066255</v>
      </c>
      <c r="D121" s="14" t="str">
        <f t="shared" si="2"/>
        <v>MPI</v>
      </c>
      <c r="E121" s="30"/>
    </row>
    <row r="122" spans="1:5" x14ac:dyDescent="0.25">
      <c r="A122" s="5">
        <v>13</v>
      </c>
      <c r="B122" s="4" t="str">
        <f>"MUHAMMAD AIZZAT SHYZRIEL BIN PIRUS"</f>
        <v>MUHAMMAD AIZZAT SHYZRIEL BIN PIRUS</v>
      </c>
      <c r="C122" s="14" t="str">
        <f>"990215035311"</f>
        <v>990215035311</v>
      </c>
      <c r="D122" s="14" t="str">
        <f t="shared" si="2"/>
        <v>MPI</v>
      </c>
      <c r="E122" s="30"/>
    </row>
    <row r="123" spans="1:5" x14ac:dyDescent="0.25">
      <c r="A123" s="5">
        <v>14</v>
      </c>
      <c r="B123" s="4" t="str">
        <f>"MUHAMMAD AZRI AMIR BIN SHARIFUDIN"</f>
        <v>MUHAMMAD AZRI AMIR BIN SHARIFUDIN</v>
      </c>
      <c r="C123" s="14" t="str">
        <f>"990131065169"</f>
        <v>990131065169</v>
      </c>
      <c r="D123" s="14" t="str">
        <f t="shared" si="2"/>
        <v>MPI</v>
      </c>
      <c r="E123" s="30"/>
    </row>
    <row r="124" spans="1:5" x14ac:dyDescent="0.25">
      <c r="A124" s="5">
        <v>15</v>
      </c>
      <c r="B124" s="4" t="str">
        <f>"MUHAMMAD MUIZZUDDIN BIN MOHD ZAKARIA"</f>
        <v>MUHAMMAD MUIZZUDDIN BIN MOHD ZAKARIA</v>
      </c>
      <c r="C124" s="14" t="str">
        <f>"991114065233"</f>
        <v>991114065233</v>
      </c>
      <c r="D124" s="14" t="str">
        <f t="shared" si="2"/>
        <v>MPI</v>
      </c>
      <c r="E124" s="30"/>
    </row>
    <row r="125" spans="1:5" x14ac:dyDescent="0.25">
      <c r="A125" s="5">
        <v>16</v>
      </c>
      <c r="B125" s="4" t="str">
        <f>"MUHAMMAD NASRUN HAKIM BIN JULAINI"</f>
        <v>MUHAMMAD NASRUN HAKIM BIN JULAINI</v>
      </c>
      <c r="C125" s="14" t="str">
        <f>"991021146771"</f>
        <v>991021146771</v>
      </c>
      <c r="D125" s="14" t="str">
        <f t="shared" si="2"/>
        <v>MPI</v>
      </c>
      <c r="E125" s="30"/>
    </row>
    <row r="126" spans="1:5" x14ac:dyDescent="0.25">
      <c r="A126" s="5">
        <v>17</v>
      </c>
      <c r="B126" s="4" t="str">
        <f>"MUHAMMAD RUSTAM IKMAL BIN ADUAT"</f>
        <v>MUHAMMAD RUSTAM IKMAL BIN ADUAT</v>
      </c>
      <c r="C126" s="14" t="str">
        <f>"991013065613"</f>
        <v>991013065613</v>
      </c>
      <c r="D126" s="14" t="str">
        <f t="shared" si="2"/>
        <v>MPI</v>
      </c>
      <c r="E126" s="30"/>
    </row>
    <row r="127" spans="1:5" x14ac:dyDescent="0.25">
      <c r="A127" s="5">
        <v>18</v>
      </c>
      <c r="B127" s="4" t="str">
        <f>"MUHAMMAD SHAHRUL AMIRUL BIN HISHAM"</f>
        <v>MUHAMMAD SHAHRUL AMIRUL BIN HISHAM</v>
      </c>
      <c r="C127" s="14" t="str">
        <f>"990128106329"</f>
        <v>990128106329</v>
      </c>
      <c r="D127" s="14" t="str">
        <f t="shared" si="2"/>
        <v>MPI</v>
      </c>
      <c r="E127" s="30"/>
    </row>
    <row r="128" spans="1:5" x14ac:dyDescent="0.25">
      <c r="A128" s="5">
        <v>19</v>
      </c>
      <c r="B128" s="4" t="str">
        <f>"NAIM KASHFI BIN MOHAMAD ZABIDI"</f>
        <v>NAIM KASHFI BIN MOHAMAD ZABIDI</v>
      </c>
      <c r="C128" s="14" t="str">
        <f>"990806066451"</f>
        <v>990806066451</v>
      </c>
      <c r="D128" s="14" t="str">
        <f t="shared" si="2"/>
        <v>MPI</v>
      </c>
      <c r="E128" s="30"/>
    </row>
    <row r="129" spans="1:5" x14ac:dyDescent="0.25">
      <c r="A129" s="19">
        <v>20</v>
      </c>
      <c r="B129" s="20" t="str">
        <f>"SITI NURAZIMAH BINTI SAPALI"</f>
        <v>SITI NURAZIMAH BINTI SAPALI</v>
      </c>
      <c r="C129" s="21" t="str">
        <f>"990804066482"</f>
        <v>990804066482</v>
      </c>
      <c r="D129" s="21" t="str">
        <f t="shared" si="2"/>
        <v>MPI</v>
      </c>
      <c r="E129" s="31"/>
    </row>
    <row r="130" spans="1:5" x14ac:dyDescent="0.25">
      <c r="A130" s="22"/>
      <c r="B130" s="23"/>
      <c r="C130" s="24"/>
      <c r="D130" s="24"/>
      <c r="E130" s="23"/>
    </row>
    <row r="131" spans="1:5" x14ac:dyDescent="0.25">
      <c r="A131" s="6"/>
      <c r="B131" s="7"/>
      <c r="C131" s="15"/>
      <c r="D131" s="15"/>
      <c r="E131" s="7"/>
    </row>
    <row r="132" spans="1:5" x14ac:dyDescent="0.25">
      <c r="A132" s="6"/>
      <c r="B132" s="7"/>
      <c r="C132" s="15"/>
      <c r="D132" s="15"/>
      <c r="E132" s="7"/>
    </row>
    <row r="133" spans="1:5" x14ac:dyDescent="0.25">
      <c r="A133" s="6"/>
      <c r="B133" s="7"/>
      <c r="C133" s="15"/>
      <c r="D133" s="15"/>
      <c r="E133" s="25"/>
    </row>
    <row r="134" spans="1:5" x14ac:dyDescent="0.25">
      <c r="A134" s="6"/>
      <c r="B134" s="7"/>
      <c r="C134" s="15"/>
      <c r="D134" s="15"/>
      <c r="E134" s="7"/>
    </row>
    <row r="135" spans="1:5" x14ac:dyDescent="0.25">
      <c r="A135" s="6"/>
      <c r="B135" s="7"/>
      <c r="C135" s="15"/>
      <c r="D135" s="15"/>
      <c r="E135" s="7"/>
    </row>
    <row r="136" spans="1:5" x14ac:dyDescent="0.25">
      <c r="A136" s="6"/>
      <c r="B136" s="7"/>
      <c r="C136" s="15"/>
      <c r="D136" s="15"/>
      <c r="E136" s="7"/>
    </row>
    <row r="137" spans="1:5" x14ac:dyDescent="0.25">
      <c r="A137" s="6"/>
      <c r="B137" s="7"/>
      <c r="C137" s="15"/>
      <c r="D137" s="15"/>
      <c r="E137" s="7"/>
    </row>
    <row r="138" spans="1:5" x14ac:dyDescent="0.25">
      <c r="A138" s="6"/>
      <c r="B138" s="7"/>
      <c r="C138" s="15"/>
      <c r="D138" s="15"/>
      <c r="E138" s="7"/>
    </row>
    <row r="139" spans="1:5" x14ac:dyDescent="0.25">
      <c r="A139" s="6"/>
      <c r="B139" s="7"/>
      <c r="C139" s="15"/>
      <c r="D139" s="15"/>
      <c r="E139" s="7"/>
    </row>
    <row r="140" spans="1:5" x14ac:dyDescent="0.25">
      <c r="A140" s="6"/>
      <c r="B140" s="7"/>
      <c r="C140" s="15"/>
      <c r="D140" s="15"/>
      <c r="E140" s="7"/>
    </row>
    <row r="141" spans="1:5" x14ac:dyDescent="0.25">
      <c r="A141" s="6"/>
      <c r="B141" s="7"/>
      <c r="C141" s="15"/>
      <c r="D141" s="15"/>
      <c r="E141" s="7"/>
    </row>
    <row r="142" spans="1:5" x14ac:dyDescent="0.25">
      <c r="A142" s="3" t="s">
        <v>40</v>
      </c>
    </row>
    <row r="143" spans="1:5" x14ac:dyDescent="0.25">
      <c r="A143" s="3" t="s">
        <v>41</v>
      </c>
    </row>
    <row r="144" spans="1:5" x14ac:dyDescent="0.25">
      <c r="A144" s="3"/>
    </row>
    <row r="146" spans="1:6" x14ac:dyDescent="0.25">
      <c r="A146" s="49" t="s">
        <v>12</v>
      </c>
      <c r="B146" s="49"/>
      <c r="C146" s="49"/>
      <c r="D146" s="49"/>
      <c r="E146" s="49"/>
      <c r="F146" s="49"/>
    </row>
    <row r="147" spans="1:6" x14ac:dyDescent="0.25">
      <c r="A147" s="12"/>
      <c r="B147" s="12"/>
      <c r="C147" s="12"/>
      <c r="D147" s="12"/>
      <c r="E147" s="12"/>
      <c r="F147" s="12"/>
    </row>
    <row r="148" spans="1:6" ht="15.75" x14ac:dyDescent="0.25">
      <c r="A148" s="52" t="s">
        <v>0</v>
      </c>
      <c r="B148" s="52"/>
      <c r="C148" s="52"/>
      <c r="D148" s="52"/>
      <c r="E148" s="52"/>
    </row>
    <row r="149" spans="1:6" ht="15.75" x14ac:dyDescent="0.25">
      <c r="A149" s="52" t="s">
        <v>1</v>
      </c>
      <c r="B149" s="52"/>
      <c r="C149" s="52"/>
      <c r="D149" s="52"/>
      <c r="E149" s="52"/>
    </row>
    <row r="150" spans="1:6" ht="15.75" x14ac:dyDescent="0.25">
      <c r="A150" s="53" t="s">
        <v>32</v>
      </c>
      <c r="B150" s="53"/>
      <c r="C150" s="53"/>
      <c r="D150" s="53"/>
      <c r="E150" s="53"/>
    </row>
    <row r="151" spans="1:6" ht="15.75" x14ac:dyDescent="0.25">
      <c r="A151" s="53" t="s">
        <v>2</v>
      </c>
      <c r="B151" s="53"/>
      <c r="C151" s="53"/>
      <c r="D151" s="53"/>
      <c r="E151" s="53"/>
    </row>
    <row r="152" spans="1:6" ht="15.75" x14ac:dyDescent="0.25">
      <c r="A152" s="1" t="s">
        <v>3</v>
      </c>
    </row>
    <row r="153" spans="1:6" x14ac:dyDescent="0.25">
      <c r="A153" s="51" t="s">
        <v>5</v>
      </c>
      <c r="B153" s="51"/>
      <c r="C153" s="11" t="s">
        <v>33</v>
      </c>
    </row>
    <row r="154" spans="1:6" x14ac:dyDescent="0.25">
      <c r="A154" s="2" t="s">
        <v>4</v>
      </c>
    </row>
    <row r="155" spans="1:6" x14ac:dyDescent="0.25">
      <c r="A155" s="51" t="s">
        <v>28</v>
      </c>
      <c r="B155" s="51"/>
      <c r="C155" s="11" t="s">
        <v>11</v>
      </c>
    </row>
    <row r="156" spans="1:6" x14ac:dyDescent="0.25">
      <c r="A156" s="10"/>
      <c r="B156" s="10"/>
      <c r="C156" s="11"/>
    </row>
    <row r="157" spans="1:6" ht="31.5" x14ac:dyDescent="0.25">
      <c r="A157" s="48" t="s">
        <v>6</v>
      </c>
      <c r="B157" s="48" t="s">
        <v>7</v>
      </c>
      <c r="C157" s="48" t="s">
        <v>8</v>
      </c>
      <c r="D157" s="48" t="s">
        <v>9</v>
      </c>
      <c r="E157" s="13" t="s">
        <v>10</v>
      </c>
    </row>
    <row r="158" spans="1:6" x14ac:dyDescent="0.25">
      <c r="A158" s="48"/>
      <c r="B158" s="48"/>
      <c r="C158" s="48"/>
      <c r="D158" s="48"/>
      <c r="E158" s="14" t="s">
        <v>15</v>
      </c>
    </row>
    <row r="159" spans="1:6" x14ac:dyDescent="0.25">
      <c r="A159" s="5">
        <v>1</v>
      </c>
      <c r="B159" s="4" t="str">
        <f>"KARTHIK A/L RAGUNATHAN"</f>
        <v>KARTHIK A/L RAGUNATHAN</v>
      </c>
      <c r="C159" s="14" t="str">
        <f>"991221035611"</f>
        <v>991221035611</v>
      </c>
      <c r="D159" s="14" t="str">
        <f t="shared" ref="D159:D175" si="3">"MPP"</f>
        <v>MPP</v>
      </c>
      <c r="E159" s="30"/>
    </row>
    <row r="160" spans="1:6" x14ac:dyDescent="0.25">
      <c r="A160" s="5">
        <v>2</v>
      </c>
      <c r="B160" s="4" t="str">
        <f>"MOHAMAD SAMSUL ARIF BIN IDRUSSAIDI AKMAR"</f>
        <v>MOHAMAD SAMSUL ARIF BIN IDRUSSAIDI AKMAR</v>
      </c>
      <c r="C160" s="14" t="str">
        <f>"990723066499"</f>
        <v>990723066499</v>
      </c>
      <c r="D160" s="14" t="str">
        <f t="shared" si="3"/>
        <v>MPP</v>
      </c>
      <c r="E160" s="30"/>
    </row>
    <row r="161" spans="1:5" x14ac:dyDescent="0.25">
      <c r="A161" s="5">
        <v>3</v>
      </c>
      <c r="B161" s="4" t="str">
        <f>"MUHAMMAD ALIFF NAZRIEN BIN HAMERI"</f>
        <v>MUHAMMAD ALIFF NAZRIEN BIN HAMERI</v>
      </c>
      <c r="C161" s="14" t="str">
        <f>"990418065481"</f>
        <v>990418065481</v>
      </c>
      <c r="D161" s="14" t="str">
        <f t="shared" si="3"/>
        <v>MPP</v>
      </c>
      <c r="E161" s="30"/>
    </row>
    <row r="162" spans="1:5" x14ac:dyDescent="0.25">
      <c r="A162" s="5">
        <v>4</v>
      </c>
      <c r="B162" s="4" t="str">
        <f>"MUHAMMAD AMIR AMIRUN BIN ZAMRI"</f>
        <v>MUHAMMAD AMIR AMIRUN BIN ZAMRI</v>
      </c>
      <c r="C162" s="14" t="str">
        <f>"991119146729"</f>
        <v>991119146729</v>
      </c>
      <c r="D162" s="14" t="str">
        <f t="shared" si="3"/>
        <v>MPP</v>
      </c>
      <c r="E162" s="30"/>
    </row>
    <row r="163" spans="1:5" x14ac:dyDescent="0.25">
      <c r="A163" s="5">
        <v>5</v>
      </c>
      <c r="B163" s="4" t="str">
        <f>"MUHAMMAD AMIRUL SYAHID BIN ADNA"</f>
        <v>MUHAMMAD AMIRUL SYAHID BIN ADNA</v>
      </c>
      <c r="C163" s="14" t="str">
        <f>"990430105239"</f>
        <v>990430105239</v>
      </c>
      <c r="D163" s="14" t="str">
        <f t="shared" si="3"/>
        <v>MPP</v>
      </c>
      <c r="E163" s="30"/>
    </row>
    <row r="164" spans="1:5" x14ac:dyDescent="0.25">
      <c r="A164" s="5">
        <v>6</v>
      </c>
      <c r="B164" s="4" t="str">
        <f>"MUHAMMAD ASHRAF BIN MOHD NOOR"</f>
        <v>MUHAMMAD ASHRAF BIN MOHD NOOR</v>
      </c>
      <c r="C164" s="14" t="str">
        <f>"990404065915"</f>
        <v>990404065915</v>
      </c>
      <c r="D164" s="14" t="str">
        <f t="shared" si="3"/>
        <v>MPP</v>
      </c>
      <c r="E164" s="30"/>
    </row>
    <row r="165" spans="1:5" x14ac:dyDescent="0.25">
      <c r="A165" s="5">
        <v>7</v>
      </c>
      <c r="B165" s="4" t="str">
        <f>"MUHAMMAD AZMI SYARIFUDDIN BIN NAZAHAR"</f>
        <v>MUHAMMAD AZMI SYARIFUDDIN BIN NAZAHAR</v>
      </c>
      <c r="C165" s="14" t="str">
        <f>"990118065973"</f>
        <v>990118065973</v>
      </c>
      <c r="D165" s="14" t="str">
        <f t="shared" si="3"/>
        <v>MPP</v>
      </c>
      <c r="E165" s="30"/>
    </row>
    <row r="166" spans="1:5" x14ac:dyDescent="0.25">
      <c r="A166" s="5">
        <v>8</v>
      </c>
      <c r="B166" s="4" t="str">
        <f>"MUHAMMAD FIKRI BIN MOHAMAD"</f>
        <v>MUHAMMAD FIKRI BIN MOHAMAD</v>
      </c>
      <c r="C166" s="14" t="str">
        <f>"990209065821"</f>
        <v>990209065821</v>
      </c>
      <c r="D166" s="14" t="str">
        <f t="shared" si="3"/>
        <v>MPP</v>
      </c>
      <c r="E166" s="30"/>
    </row>
    <row r="167" spans="1:5" x14ac:dyDescent="0.25">
      <c r="A167" s="5">
        <v>9</v>
      </c>
      <c r="B167" s="4" t="str">
        <f>"MUHAMMAD HAIRIE BIN AMRAN"</f>
        <v>MUHAMMAD HAIRIE BIN AMRAN</v>
      </c>
      <c r="C167" s="14" t="str">
        <f>"990324065763"</f>
        <v>990324065763</v>
      </c>
      <c r="D167" s="14" t="str">
        <f t="shared" si="3"/>
        <v>MPP</v>
      </c>
      <c r="E167" s="30"/>
    </row>
    <row r="168" spans="1:5" x14ac:dyDescent="0.25">
      <c r="A168" s="5">
        <v>10</v>
      </c>
      <c r="B168" s="4" t="str">
        <f>"MUHAMMAD NAZMI BIN NAZRI"</f>
        <v>MUHAMMAD NAZMI BIN NAZRI</v>
      </c>
      <c r="C168" s="14" t="str">
        <f>"990927065447"</f>
        <v>990927065447</v>
      </c>
      <c r="D168" s="14" t="str">
        <f t="shared" si="3"/>
        <v>MPP</v>
      </c>
      <c r="E168" s="30"/>
    </row>
    <row r="169" spans="1:5" x14ac:dyDescent="0.25">
      <c r="A169" s="5">
        <v>11</v>
      </c>
      <c r="B169" s="4" t="str">
        <f>"MUHAMMAD NURHAQIL BIN NORZLAN"</f>
        <v>MUHAMMAD NURHAQIL BIN NORZLAN</v>
      </c>
      <c r="C169" s="14" t="str">
        <f>"990827066717"</f>
        <v>990827066717</v>
      </c>
      <c r="D169" s="14" t="str">
        <f t="shared" si="3"/>
        <v>MPP</v>
      </c>
      <c r="E169" s="30"/>
    </row>
    <row r="170" spans="1:5" x14ac:dyDescent="0.25">
      <c r="A170" s="5">
        <v>12</v>
      </c>
      <c r="B170" s="4" t="str">
        <f>"NUR NISA LIYANA BINTI IMRAM"</f>
        <v>NUR NISA LIYANA BINTI IMRAM</v>
      </c>
      <c r="C170" s="14" t="str">
        <f>"990607065640"</f>
        <v>990607065640</v>
      </c>
      <c r="D170" s="14" t="str">
        <f t="shared" si="3"/>
        <v>MPP</v>
      </c>
      <c r="E170" s="30"/>
    </row>
    <row r="171" spans="1:5" x14ac:dyDescent="0.25">
      <c r="A171" s="5">
        <v>13</v>
      </c>
      <c r="B171" s="4" t="str">
        <f>"SITI MASITAH BINTI MD ZAKARIA"</f>
        <v>SITI MASITAH BINTI MD ZAKARIA</v>
      </c>
      <c r="C171" s="14" t="str">
        <f>"990907086072"</f>
        <v>990907086072</v>
      </c>
      <c r="D171" s="14" t="str">
        <f t="shared" si="3"/>
        <v>MPP</v>
      </c>
      <c r="E171" s="30"/>
    </row>
    <row r="172" spans="1:5" x14ac:dyDescent="0.25">
      <c r="A172" s="5">
        <v>14</v>
      </c>
      <c r="B172" s="4" t="str">
        <f>"TENGKU MOHD ISKANDAR BIN TG SAARI"</f>
        <v>TENGKU MOHD ISKANDAR BIN TG SAARI</v>
      </c>
      <c r="C172" s="14" t="str">
        <f>"990904066199"</f>
        <v>990904066199</v>
      </c>
      <c r="D172" s="14" t="str">
        <f t="shared" si="3"/>
        <v>MPP</v>
      </c>
      <c r="E172" s="30"/>
    </row>
    <row r="173" spans="1:5" x14ac:dyDescent="0.25">
      <c r="A173" s="5">
        <v>15</v>
      </c>
      <c r="B173" s="4" t="str">
        <f>"WAN MUHAMMAD ALIF BIN WAN RAZANI"</f>
        <v>WAN MUHAMMAD ALIF BIN WAN RAZANI</v>
      </c>
      <c r="C173" s="14" t="str">
        <f>"990731145111"</f>
        <v>990731145111</v>
      </c>
      <c r="D173" s="14" t="str">
        <f t="shared" si="3"/>
        <v>MPP</v>
      </c>
      <c r="E173" s="30"/>
    </row>
    <row r="174" spans="1:5" x14ac:dyDescent="0.25">
      <c r="A174" s="5">
        <v>16</v>
      </c>
      <c r="B174" s="4" t="str">
        <f>"ZARIFA SYAZLIANA BINTI MOHAMAD SABRI"</f>
        <v>ZARIFA SYAZLIANA BINTI MOHAMAD SABRI</v>
      </c>
      <c r="C174" s="14" t="str">
        <f>"990207065596"</f>
        <v>990207065596</v>
      </c>
      <c r="D174" s="14" t="str">
        <f t="shared" si="3"/>
        <v>MPP</v>
      </c>
      <c r="E174" s="30"/>
    </row>
    <row r="175" spans="1:5" x14ac:dyDescent="0.25">
      <c r="A175" s="19">
        <v>17</v>
      </c>
      <c r="B175" s="20" t="str">
        <f>"ZULAIKHA BINTI KAMARAZAMAN"</f>
        <v>ZULAIKHA BINTI KAMARAZAMAN</v>
      </c>
      <c r="C175" s="21" t="str">
        <f>"990911066496"</f>
        <v>990911066496</v>
      </c>
      <c r="D175" s="21" t="str">
        <f t="shared" si="3"/>
        <v>MPP</v>
      </c>
      <c r="E175" s="31"/>
    </row>
    <row r="176" spans="1:5" x14ac:dyDescent="0.25">
      <c r="A176" s="22"/>
      <c r="B176" s="23"/>
      <c r="C176" s="24"/>
      <c r="D176" s="24"/>
      <c r="E176" s="23"/>
    </row>
    <row r="177" spans="1:5" x14ac:dyDescent="0.25">
      <c r="A177" s="6"/>
      <c r="B177" s="7"/>
      <c r="C177" s="15"/>
      <c r="D177" s="15"/>
      <c r="E177" s="7"/>
    </row>
    <row r="178" spans="1:5" x14ac:dyDescent="0.25">
      <c r="A178" s="6"/>
      <c r="B178" s="7"/>
      <c r="C178" s="15"/>
      <c r="D178" s="15"/>
      <c r="E178" s="7"/>
    </row>
    <row r="179" spans="1:5" x14ac:dyDescent="0.25">
      <c r="A179" s="6"/>
      <c r="B179" s="7"/>
      <c r="C179" s="15"/>
      <c r="D179" s="15"/>
      <c r="E179" s="7"/>
    </row>
    <row r="180" spans="1:5" x14ac:dyDescent="0.25">
      <c r="A180" s="6"/>
      <c r="B180" s="7"/>
      <c r="C180" s="15"/>
      <c r="D180" s="15"/>
      <c r="E180" s="7"/>
    </row>
    <row r="181" spans="1:5" x14ac:dyDescent="0.25">
      <c r="A181" s="6"/>
      <c r="B181" s="7"/>
      <c r="C181" s="15"/>
      <c r="D181" s="15"/>
      <c r="E181" s="7"/>
    </row>
    <row r="182" spans="1:5" x14ac:dyDescent="0.25">
      <c r="A182" s="6"/>
      <c r="B182" s="7"/>
      <c r="C182" s="15"/>
      <c r="D182" s="15"/>
      <c r="E182" s="7"/>
    </row>
    <row r="183" spans="1:5" x14ac:dyDescent="0.25">
      <c r="A183" s="6"/>
      <c r="B183" s="7"/>
      <c r="C183" s="15"/>
      <c r="D183" s="15"/>
      <c r="E183" s="7"/>
    </row>
    <row r="184" spans="1:5" x14ac:dyDescent="0.25">
      <c r="A184" s="6"/>
      <c r="B184" s="7"/>
      <c r="C184" s="15"/>
      <c r="D184" s="15"/>
      <c r="E184" s="7"/>
    </row>
    <row r="185" spans="1:5" x14ac:dyDescent="0.25">
      <c r="A185" s="6"/>
      <c r="B185" s="7"/>
      <c r="C185" s="15"/>
      <c r="D185" s="15"/>
      <c r="E185" s="7"/>
    </row>
    <row r="186" spans="1:5" x14ac:dyDescent="0.25">
      <c r="A186" s="6"/>
      <c r="B186" s="7"/>
      <c r="C186" s="15"/>
      <c r="D186" s="15"/>
      <c r="E186" s="7"/>
    </row>
    <row r="187" spans="1:5" x14ac:dyDescent="0.25">
      <c r="A187" s="6"/>
      <c r="B187" s="7"/>
      <c r="C187" s="15"/>
      <c r="D187" s="15"/>
      <c r="E187" s="7"/>
    </row>
    <row r="188" spans="1:5" x14ac:dyDescent="0.25">
      <c r="A188" s="6"/>
      <c r="B188" s="7"/>
      <c r="C188" s="15"/>
      <c r="D188" s="15"/>
      <c r="E188" s="7"/>
    </row>
    <row r="189" spans="1:5" x14ac:dyDescent="0.25">
      <c r="A189" s="6"/>
      <c r="B189" s="7"/>
      <c r="C189" s="15"/>
      <c r="D189" s="15"/>
      <c r="E189" s="7"/>
    </row>
    <row r="190" spans="1:5" x14ac:dyDescent="0.25">
      <c r="A190" s="6"/>
      <c r="B190" s="7"/>
      <c r="C190" s="15"/>
      <c r="D190" s="15"/>
      <c r="E190" s="7"/>
    </row>
    <row r="191" spans="1:5" x14ac:dyDescent="0.25">
      <c r="A191" s="3" t="s">
        <v>40</v>
      </c>
    </row>
    <row r="192" spans="1:5" x14ac:dyDescent="0.25">
      <c r="A192" s="3" t="s">
        <v>41</v>
      </c>
    </row>
    <row r="193" spans="1:6" x14ac:dyDescent="0.25">
      <c r="A193" s="3"/>
    </row>
    <row r="195" spans="1:6" x14ac:dyDescent="0.25">
      <c r="A195" s="49" t="s">
        <v>12</v>
      </c>
      <c r="B195" s="49"/>
      <c r="C195" s="49"/>
      <c r="D195" s="49"/>
      <c r="E195" s="49"/>
      <c r="F195" s="49"/>
    </row>
    <row r="196" spans="1:6" x14ac:dyDescent="0.25">
      <c r="A196" s="6"/>
      <c r="B196" s="7"/>
      <c r="C196" s="15"/>
      <c r="D196" s="15"/>
      <c r="E196" s="7"/>
    </row>
    <row r="197" spans="1:6" ht="15.75" x14ac:dyDescent="0.25">
      <c r="A197" s="52" t="s">
        <v>0</v>
      </c>
      <c r="B197" s="52"/>
      <c r="C197" s="52"/>
      <c r="D197" s="52"/>
      <c r="E197" s="52"/>
    </row>
    <row r="198" spans="1:6" ht="15.75" x14ac:dyDescent="0.25">
      <c r="A198" s="52" t="s">
        <v>1</v>
      </c>
      <c r="B198" s="52"/>
      <c r="C198" s="52"/>
      <c r="D198" s="52"/>
      <c r="E198" s="52"/>
    </row>
    <row r="199" spans="1:6" ht="15.75" x14ac:dyDescent="0.25">
      <c r="A199" s="53" t="s">
        <v>32</v>
      </c>
      <c r="B199" s="53"/>
      <c r="C199" s="53"/>
      <c r="D199" s="53"/>
      <c r="E199" s="53"/>
    </row>
    <row r="200" spans="1:6" ht="15.75" x14ac:dyDescent="0.25">
      <c r="A200" s="53" t="s">
        <v>2</v>
      </c>
      <c r="B200" s="53"/>
      <c r="C200" s="53"/>
      <c r="D200" s="53"/>
      <c r="E200" s="53"/>
    </row>
    <row r="201" spans="1:6" ht="15.75" x14ac:dyDescent="0.25">
      <c r="A201" s="1" t="s">
        <v>3</v>
      </c>
    </row>
    <row r="202" spans="1:6" x14ac:dyDescent="0.25">
      <c r="A202" s="51" t="s">
        <v>5</v>
      </c>
      <c r="B202" s="51"/>
      <c r="C202" s="11" t="s">
        <v>33</v>
      </c>
    </row>
    <row r="203" spans="1:6" x14ac:dyDescent="0.25">
      <c r="A203" s="2" t="s">
        <v>4</v>
      </c>
    </row>
    <row r="204" spans="1:6" x14ac:dyDescent="0.25">
      <c r="A204" s="51" t="s">
        <v>27</v>
      </c>
      <c r="B204" s="51"/>
      <c r="C204" s="11" t="s">
        <v>11</v>
      </c>
    </row>
    <row r="205" spans="1:6" x14ac:dyDescent="0.25">
      <c r="A205" s="10"/>
      <c r="B205" s="10"/>
      <c r="C205" s="11"/>
    </row>
    <row r="206" spans="1:6" ht="31.5" x14ac:dyDescent="0.25">
      <c r="A206" s="48" t="s">
        <v>6</v>
      </c>
      <c r="B206" s="48" t="s">
        <v>7</v>
      </c>
      <c r="C206" s="48" t="s">
        <v>8</v>
      </c>
      <c r="D206" s="48" t="s">
        <v>9</v>
      </c>
      <c r="E206" s="13" t="s">
        <v>10</v>
      </c>
    </row>
    <row r="207" spans="1:6" x14ac:dyDescent="0.25">
      <c r="A207" s="48"/>
      <c r="B207" s="48"/>
      <c r="C207" s="48"/>
      <c r="D207" s="48"/>
      <c r="E207" s="14" t="s">
        <v>15</v>
      </c>
    </row>
    <row r="208" spans="1:6" x14ac:dyDescent="0.25">
      <c r="A208" s="5">
        <v>1</v>
      </c>
      <c r="B208" s="4" t="str">
        <f>"ADNAN FADLI BIN SAH PRI"</f>
        <v>ADNAN FADLI BIN SAH PRI</v>
      </c>
      <c r="C208" s="14" t="str">
        <f>"990527065755"</f>
        <v>990527065755</v>
      </c>
      <c r="D208" s="14" t="str">
        <f t="shared" ref="D208:D227" si="4">"MTA"</f>
        <v>MTA</v>
      </c>
      <c r="E208" s="30"/>
    </row>
    <row r="209" spans="1:5" x14ac:dyDescent="0.25">
      <c r="A209" s="5">
        <v>2</v>
      </c>
      <c r="B209" s="4" t="str">
        <f>"AHMAD ADHA BIN MOHAMAD TAHAR"</f>
        <v>AHMAD ADHA BIN MOHAMAD TAHAR</v>
      </c>
      <c r="C209" s="14" t="str">
        <f>"990328065779"</f>
        <v>990328065779</v>
      </c>
      <c r="D209" s="14" t="str">
        <f t="shared" si="4"/>
        <v>MTA</v>
      </c>
      <c r="E209" s="30"/>
    </row>
    <row r="210" spans="1:5" x14ac:dyDescent="0.25">
      <c r="A210" s="5">
        <v>3</v>
      </c>
      <c r="B210" s="4" t="str">
        <f>"AHMAD IKMAL BIN ISHAK"</f>
        <v>AHMAD IKMAL BIN ISHAK</v>
      </c>
      <c r="C210" s="14" t="str">
        <f>"991207065865"</f>
        <v>991207065865</v>
      </c>
      <c r="D210" s="14" t="str">
        <f t="shared" si="4"/>
        <v>MTA</v>
      </c>
      <c r="E210" s="30"/>
    </row>
    <row r="211" spans="1:5" x14ac:dyDescent="0.25">
      <c r="A211" s="5">
        <v>4</v>
      </c>
      <c r="B211" s="4" t="str">
        <f>"AMIR HAMZAH BIN KAMARUL AZLAN"</f>
        <v>AMIR HAMZAH BIN KAMARUL AZLAN</v>
      </c>
      <c r="C211" s="14" t="str">
        <f>"990304015435"</f>
        <v>990304015435</v>
      </c>
      <c r="D211" s="14" t="str">
        <f t="shared" si="4"/>
        <v>MTA</v>
      </c>
      <c r="E211" s="30"/>
    </row>
    <row r="212" spans="1:5" x14ac:dyDescent="0.25">
      <c r="A212" s="5">
        <v>5</v>
      </c>
      <c r="B212" s="4" t="str">
        <f>"KHAIROL HAKIMI BIN ZULKEFLI"</f>
        <v>KHAIROL HAKIMI BIN ZULKEFLI</v>
      </c>
      <c r="C212" s="14" t="str">
        <f>"990218066009"</f>
        <v>990218066009</v>
      </c>
      <c r="D212" s="14" t="str">
        <f t="shared" si="4"/>
        <v>MTA</v>
      </c>
      <c r="E212" s="30"/>
    </row>
    <row r="213" spans="1:5" x14ac:dyDescent="0.25">
      <c r="A213" s="5">
        <v>6</v>
      </c>
      <c r="B213" s="4" t="str">
        <f>"MOHAMAD IQMAL SYAFIQ BIN MOHD SHAKERI"</f>
        <v>MOHAMAD IQMAL SYAFIQ BIN MOHD SHAKERI</v>
      </c>
      <c r="C213" s="14" t="str">
        <f>"990416065461"</f>
        <v>990416065461</v>
      </c>
      <c r="D213" s="14" t="str">
        <f t="shared" si="4"/>
        <v>MTA</v>
      </c>
      <c r="E213" s="30"/>
    </row>
    <row r="214" spans="1:5" x14ac:dyDescent="0.25">
      <c r="A214" s="5">
        <v>7</v>
      </c>
      <c r="B214" s="4" t="str">
        <f>"MUHAMAD SOLIHIN BIN SUHAIMI"</f>
        <v>MUHAMAD SOLIHIN BIN SUHAIMI</v>
      </c>
      <c r="C214" s="14" t="str">
        <f>"991121065223"</f>
        <v>991121065223</v>
      </c>
      <c r="D214" s="14" t="str">
        <f t="shared" si="4"/>
        <v>MTA</v>
      </c>
      <c r="E214" s="30"/>
    </row>
    <row r="215" spans="1:5" x14ac:dyDescent="0.25">
      <c r="A215" s="5">
        <v>8</v>
      </c>
      <c r="B215" s="4" t="str">
        <f>"MUHAMAD ZAMZURI BIN YUSLEE"</f>
        <v>MUHAMAD ZAMZURI BIN YUSLEE</v>
      </c>
      <c r="C215" s="14" t="str">
        <f>"990324065077"</f>
        <v>990324065077</v>
      </c>
      <c r="D215" s="14" t="str">
        <f t="shared" si="4"/>
        <v>MTA</v>
      </c>
      <c r="E215" s="30"/>
    </row>
    <row r="216" spans="1:5" x14ac:dyDescent="0.25">
      <c r="A216" s="5">
        <v>9</v>
      </c>
      <c r="B216" s="4" t="str">
        <f>"MUHAMMAD AFIQ BIN NORDIN"</f>
        <v>MUHAMMAD AFIQ BIN NORDIN</v>
      </c>
      <c r="C216" s="14" t="str">
        <f>"991216065437"</f>
        <v>991216065437</v>
      </c>
      <c r="D216" s="14" t="str">
        <f t="shared" si="4"/>
        <v>MTA</v>
      </c>
      <c r="E216" s="30"/>
    </row>
    <row r="217" spans="1:5" x14ac:dyDescent="0.25">
      <c r="A217" s="5">
        <v>10</v>
      </c>
      <c r="B217" s="4" t="str">
        <f>"MUHAMMAD AZWAN FIKRY BIN MUHAMMAD HISHAM"</f>
        <v>MUHAMMAD AZWAN FIKRY BIN MUHAMMAD HISHAM</v>
      </c>
      <c r="C217" s="14" t="str">
        <f>"990816066519"</f>
        <v>990816066519</v>
      </c>
      <c r="D217" s="14" t="str">
        <f t="shared" si="4"/>
        <v>MTA</v>
      </c>
      <c r="E217" s="30"/>
    </row>
    <row r="218" spans="1:5" x14ac:dyDescent="0.25">
      <c r="A218" s="5">
        <v>11</v>
      </c>
      <c r="B218" s="4" t="str">
        <f>"MUHAMMAD FARIES BIN MOHD NAZARI"</f>
        <v>MUHAMMAD FARIES BIN MOHD NAZARI</v>
      </c>
      <c r="C218" s="14" t="str">
        <f>"990920035499"</f>
        <v>990920035499</v>
      </c>
      <c r="D218" s="14" t="str">
        <f t="shared" si="4"/>
        <v>MTA</v>
      </c>
      <c r="E218" s="30"/>
    </row>
    <row r="219" spans="1:5" x14ac:dyDescent="0.25">
      <c r="A219" s="5">
        <v>12</v>
      </c>
      <c r="B219" s="4" t="str">
        <f>"MUHAMMAD FIRDAUS BIN HAZMAN"</f>
        <v>MUHAMMAD FIRDAUS BIN HAZMAN</v>
      </c>
      <c r="C219" s="14" t="str">
        <f>"990407065371"</f>
        <v>990407065371</v>
      </c>
      <c r="D219" s="14" t="str">
        <f t="shared" si="4"/>
        <v>MTA</v>
      </c>
      <c r="E219" s="30"/>
    </row>
    <row r="220" spans="1:5" x14ac:dyDescent="0.25">
      <c r="A220" s="5">
        <v>13</v>
      </c>
      <c r="B220" s="4" t="str">
        <f>"MUHAMMAD HAFIZAM BIN NASRUL"</f>
        <v>MUHAMMAD HAFIZAM BIN NASRUL</v>
      </c>
      <c r="C220" s="14" t="str">
        <f>"990518065809"</f>
        <v>990518065809</v>
      </c>
      <c r="D220" s="14" t="str">
        <f t="shared" si="4"/>
        <v>MTA</v>
      </c>
      <c r="E220" s="30"/>
    </row>
    <row r="221" spans="1:5" x14ac:dyDescent="0.25">
      <c r="A221" s="5">
        <v>14</v>
      </c>
      <c r="B221" s="4" t="str">
        <f>"MUHAMMAD HAKIMI BIN SAPIA'E"</f>
        <v>MUHAMMAD HAKIMI BIN SAPIA'E</v>
      </c>
      <c r="C221" s="14" t="str">
        <f>"990301065971"</f>
        <v>990301065971</v>
      </c>
      <c r="D221" s="14" t="str">
        <f t="shared" si="4"/>
        <v>MTA</v>
      </c>
      <c r="E221" s="30"/>
    </row>
    <row r="222" spans="1:5" x14ac:dyDescent="0.25">
      <c r="A222" s="5">
        <v>15</v>
      </c>
      <c r="B222" s="4" t="str">
        <f>"MUHAMMAD LUQMAN BIN MD NOOR"</f>
        <v>MUHAMMAD LUQMAN BIN MD NOOR</v>
      </c>
      <c r="C222" s="14" t="str">
        <f>"990517035819"</f>
        <v>990517035819</v>
      </c>
      <c r="D222" s="14" t="str">
        <f t="shared" si="4"/>
        <v>MTA</v>
      </c>
      <c r="E222" s="30"/>
    </row>
    <row r="223" spans="1:5" x14ac:dyDescent="0.25">
      <c r="A223" s="5">
        <v>16</v>
      </c>
      <c r="B223" s="4" t="str">
        <f>"MUHAMMAD NIZAM BIN KAMARUDDIN"</f>
        <v>MUHAMMAD NIZAM BIN KAMARUDDIN</v>
      </c>
      <c r="C223" s="14" t="str">
        <f>"991215145857"</f>
        <v>991215145857</v>
      </c>
      <c r="D223" s="14" t="str">
        <f t="shared" si="4"/>
        <v>MTA</v>
      </c>
      <c r="E223" s="30"/>
    </row>
    <row r="224" spans="1:5" x14ac:dyDescent="0.25">
      <c r="A224" s="5">
        <v>17</v>
      </c>
      <c r="B224" s="4" t="str">
        <f>"MUHAMMAD SYAKIR BIN JAMALUDIN"</f>
        <v>MUHAMMAD SYAKIR BIN JAMALUDIN</v>
      </c>
      <c r="C224" s="14" t="str">
        <f>"990714065873"</f>
        <v>990714065873</v>
      </c>
      <c r="D224" s="14" t="str">
        <f t="shared" si="4"/>
        <v>MTA</v>
      </c>
      <c r="E224" s="30"/>
    </row>
    <row r="225" spans="1:5" x14ac:dyDescent="0.25">
      <c r="A225" s="5">
        <v>18</v>
      </c>
      <c r="B225" s="4" t="str">
        <f>"MUHAMMAD ZULKHAIRI BIN MOHD ISMAWI"</f>
        <v>MUHAMMAD ZULKHAIRI BIN MOHD ISMAWI</v>
      </c>
      <c r="C225" s="14" t="str">
        <f>"990602107311"</f>
        <v>990602107311</v>
      </c>
      <c r="D225" s="14" t="str">
        <f t="shared" si="4"/>
        <v>MTA</v>
      </c>
      <c r="E225" s="30"/>
    </row>
    <row r="226" spans="1:5" x14ac:dyDescent="0.25">
      <c r="A226" s="5">
        <v>19</v>
      </c>
      <c r="B226" s="4" t="str">
        <f>"NORHAMIZAN BIN ZAMRI"</f>
        <v>NORHAMIZAN BIN ZAMRI</v>
      </c>
      <c r="C226" s="14" t="str">
        <f>"990512035633"</f>
        <v>990512035633</v>
      </c>
      <c r="D226" s="14" t="str">
        <f t="shared" si="4"/>
        <v>MTA</v>
      </c>
      <c r="E226" s="30"/>
    </row>
    <row r="227" spans="1:5" x14ac:dyDescent="0.25">
      <c r="A227" s="19">
        <v>20</v>
      </c>
      <c r="B227" s="20" t="str">
        <f>"RAJA AMMAR ZAQWAN BIN RAJA AFINDI"</f>
        <v>RAJA AMMAR ZAQWAN BIN RAJA AFINDI</v>
      </c>
      <c r="C227" s="21" t="str">
        <f>"990928065385"</f>
        <v>990928065385</v>
      </c>
      <c r="D227" s="21" t="str">
        <f t="shared" si="4"/>
        <v>MTA</v>
      </c>
      <c r="E227" s="31"/>
    </row>
    <row r="228" spans="1:5" x14ac:dyDescent="0.25">
      <c r="A228" s="22"/>
      <c r="B228" s="23"/>
      <c r="C228" s="24"/>
      <c r="D228" s="24"/>
      <c r="E228" s="23"/>
    </row>
    <row r="229" spans="1:5" x14ac:dyDescent="0.25">
      <c r="A229" s="6"/>
      <c r="B229" s="7"/>
      <c r="C229" s="15"/>
      <c r="D229" s="15"/>
      <c r="E229" s="7"/>
    </row>
    <row r="230" spans="1:5" x14ac:dyDescent="0.25">
      <c r="A230" s="6"/>
      <c r="B230" s="7"/>
      <c r="C230" s="15"/>
      <c r="D230" s="15"/>
      <c r="E230" s="7"/>
    </row>
    <row r="231" spans="1:5" x14ac:dyDescent="0.25">
      <c r="A231" s="6"/>
      <c r="B231" s="7"/>
      <c r="C231" s="15"/>
      <c r="D231" s="15"/>
      <c r="E231" s="7"/>
    </row>
    <row r="232" spans="1:5" x14ac:dyDescent="0.25">
      <c r="A232" s="6"/>
      <c r="B232" s="7"/>
      <c r="C232" s="15"/>
      <c r="D232" s="15"/>
      <c r="E232" s="7"/>
    </row>
    <row r="233" spans="1:5" x14ac:dyDescent="0.25">
      <c r="A233" s="6"/>
      <c r="B233" s="7"/>
      <c r="C233" s="15"/>
      <c r="D233" s="15"/>
      <c r="E233" s="7"/>
    </row>
    <row r="234" spans="1:5" x14ac:dyDescent="0.25">
      <c r="A234" s="6"/>
      <c r="B234" s="7"/>
      <c r="C234" s="15"/>
      <c r="D234" s="15"/>
      <c r="E234" s="7"/>
    </row>
    <row r="235" spans="1:5" x14ac:dyDescent="0.25">
      <c r="A235" s="6"/>
      <c r="B235" s="7"/>
      <c r="C235" s="15"/>
      <c r="D235" s="15"/>
      <c r="E235" s="7"/>
    </row>
    <row r="236" spans="1:5" x14ac:dyDescent="0.25">
      <c r="A236" s="6"/>
      <c r="B236" s="7"/>
      <c r="C236" s="15"/>
      <c r="D236" s="15"/>
      <c r="E236" s="7"/>
    </row>
    <row r="237" spans="1:5" x14ac:dyDescent="0.25">
      <c r="A237" s="6"/>
      <c r="B237" s="7"/>
      <c r="C237" s="15"/>
      <c r="D237" s="15"/>
      <c r="E237" s="7"/>
    </row>
    <row r="238" spans="1:5" x14ac:dyDescent="0.25">
      <c r="A238" s="6"/>
      <c r="B238" s="7"/>
      <c r="C238" s="15"/>
      <c r="D238" s="15"/>
      <c r="E238" s="7"/>
    </row>
    <row r="239" spans="1:5" x14ac:dyDescent="0.25">
      <c r="A239" s="6"/>
      <c r="B239" s="7"/>
      <c r="C239" s="15"/>
      <c r="D239" s="15"/>
      <c r="E239" s="7"/>
    </row>
    <row r="240" spans="1:5" x14ac:dyDescent="0.25">
      <c r="A240" s="3" t="s">
        <v>40</v>
      </c>
    </row>
    <row r="241" spans="1:6" x14ac:dyDescent="0.25">
      <c r="A241" s="3" t="s">
        <v>41</v>
      </c>
    </row>
    <row r="242" spans="1:6" x14ac:dyDescent="0.25">
      <c r="A242" s="3"/>
    </row>
    <row r="244" spans="1:6" x14ac:dyDescent="0.25">
      <c r="A244" s="49" t="s">
        <v>12</v>
      </c>
      <c r="B244" s="49"/>
      <c r="C244" s="49"/>
      <c r="D244" s="49"/>
      <c r="E244" s="49"/>
      <c r="F244" s="49"/>
    </row>
    <row r="245" spans="1:6" x14ac:dyDescent="0.25">
      <c r="A245" s="6"/>
      <c r="B245" s="7"/>
      <c r="C245" s="15"/>
      <c r="D245" s="15"/>
      <c r="E245" s="7"/>
    </row>
    <row r="246" spans="1:6" ht="15.75" x14ac:dyDescent="0.25">
      <c r="A246" s="52" t="s">
        <v>0</v>
      </c>
      <c r="B246" s="52"/>
      <c r="C246" s="52"/>
      <c r="D246" s="52"/>
      <c r="E246" s="52"/>
    </row>
    <row r="247" spans="1:6" ht="15.75" x14ac:dyDescent="0.25">
      <c r="A247" s="52" t="s">
        <v>1</v>
      </c>
      <c r="B247" s="52"/>
      <c r="C247" s="52"/>
      <c r="D247" s="52"/>
      <c r="E247" s="52"/>
    </row>
    <row r="248" spans="1:6" ht="15.75" x14ac:dyDescent="0.25">
      <c r="A248" s="53" t="s">
        <v>32</v>
      </c>
      <c r="B248" s="53"/>
      <c r="C248" s="53"/>
      <c r="D248" s="53"/>
      <c r="E248" s="53"/>
    </row>
    <row r="249" spans="1:6" ht="15.75" x14ac:dyDescent="0.25">
      <c r="A249" s="53" t="s">
        <v>2</v>
      </c>
      <c r="B249" s="53"/>
      <c r="C249" s="53"/>
      <c r="D249" s="53"/>
      <c r="E249" s="53"/>
    </row>
    <row r="250" spans="1:6" ht="15.75" x14ac:dyDescent="0.25">
      <c r="A250" s="1" t="s">
        <v>3</v>
      </c>
    </row>
    <row r="251" spans="1:6" x14ac:dyDescent="0.25">
      <c r="A251" s="51" t="s">
        <v>5</v>
      </c>
      <c r="B251" s="51"/>
      <c r="C251" s="11" t="s">
        <v>33</v>
      </c>
    </row>
    <row r="252" spans="1:6" x14ac:dyDescent="0.25">
      <c r="A252" s="2" t="s">
        <v>4</v>
      </c>
    </row>
    <row r="253" spans="1:6" x14ac:dyDescent="0.25">
      <c r="A253" s="51" t="s">
        <v>29</v>
      </c>
      <c r="B253" s="51"/>
      <c r="C253" s="11" t="s">
        <v>11</v>
      </c>
    </row>
    <row r="254" spans="1:6" x14ac:dyDescent="0.25">
      <c r="A254" s="17"/>
      <c r="B254" s="17"/>
      <c r="C254" s="11"/>
    </row>
    <row r="255" spans="1:6" ht="31.5" x14ac:dyDescent="0.25">
      <c r="A255" s="54" t="s">
        <v>6</v>
      </c>
      <c r="B255" s="54" t="s">
        <v>7</v>
      </c>
      <c r="C255" s="54" t="s">
        <v>8</v>
      </c>
      <c r="D255" s="54" t="s">
        <v>9</v>
      </c>
      <c r="E255" s="16" t="s">
        <v>10</v>
      </c>
    </row>
    <row r="256" spans="1:6" ht="15" customHeight="1" x14ac:dyDescent="0.25">
      <c r="A256" s="55"/>
      <c r="B256" s="55"/>
      <c r="C256" s="55"/>
      <c r="D256" s="55"/>
      <c r="E256" s="14" t="s">
        <v>15</v>
      </c>
    </row>
    <row r="257" spans="1:5" x14ac:dyDescent="0.25">
      <c r="A257" s="5">
        <v>1</v>
      </c>
      <c r="B257" s="4" t="str">
        <f>"AFWAN SABIQ BIN MOHD NOOR RAMDZOM"</f>
        <v>AFWAN SABIQ BIN MOHD NOOR RAMDZOM</v>
      </c>
      <c r="C257" s="14" t="str">
        <f>"990802066577"</f>
        <v>990802066577</v>
      </c>
      <c r="D257" s="14" t="str">
        <f t="shared" ref="D257:D280" si="5">"MTK"</f>
        <v>MTK</v>
      </c>
      <c r="E257" s="30"/>
    </row>
    <row r="258" spans="1:5" x14ac:dyDescent="0.25">
      <c r="A258" s="5">
        <v>2</v>
      </c>
      <c r="B258" s="4" t="str">
        <f>"AHMAD FIQRI BIN MOHAMAD ROSLI"</f>
        <v>AHMAD FIQRI BIN MOHAMAD ROSLI</v>
      </c>
      <c r="C258" s="14" t="str">
        <f>"990610065449"</f>
        <v>990610065449</v>
      </c>
      <c r="D258" s="14" t="str">
        <f t="shared" si="5"/>
        <v>MTK</v>
      </c>
      <c r="E258" s="30"/>
    </row>
    <row r="259" spans="1:5" x14ac:dyDescent="0.25">
      <c r="A259" s="5">
        <v>3</v>
      </c>
      <c r="B259" s="4" t="str">
        <f>"AHMAD ZAIHAR BIN ZAB SAIFOLADZHAR"</f>
        <v>AHMAD ZAIHAR BIN ZAB SAIFOLADZHAR</v>
      </c>
      <c r="C259" s="14" t="str">
        <f>"990821146601"</f>
        <v>990821146601</v>
      </c>
      <c r="D259" s="14" t="str">
        <f t="shared" si="5"/>
        <v>MTK</v>
      </c>
      <c r="E259" s="30"/>
    </row>
    <row r="260" spans="1:5" x14ac:dyDescent="0.25">
      <c r="A260" s="5">
        <v>4</v>
      </c>
      <c r="B260" s="4" t="str">
        <f>"AZIZUL FIKRI BIN ISMAIL"</f>
        <v>AZIZUL FIKRI BIN ISMAIL</v>
      </c>
      <c r="C260" s="14" t="str">
        <f>"990217065071"</f>
        <v>990217065071</v>
      </c>
      <c r="D260" s="14" t="str">
        <f t="shared" si="5"/>
        <v>MTK</v>
      </c>
      <c r="E260" s="30"/>
    </row>
    <row r="261" spans="1:5" x14ac:dyDescent="0.25">
      <c r="A261" s="5">
        <v>5</v>
      </c>
      <c r="B261" s="4" t="str">
        <f>"ISQANDAR ZULQARNAIN BIN NOR HALIM"</f>
        <v>ISQANDAR ZULQARNAIN BIN NOR HALIM</v>
      </c>
      <c r="C261" s="14" t="str">
        <f>"990801066639"</f>
        <v>990801066639</v>
      </c>
      <c r="D261" s="14" t="str">
        <f t="shared" si="5"/>
        <v>MTK</v>
      </c>
      <c r="E261" s="30"/>
    </row>
    <row r="262" spans="1:5" x14ac:dyDescent="0.25">
      <c r="A262" s="5">
        <v>6</v>
      </c>
      <c r="B262" s="4" t="str">
        <f>"KHAIRUL RIDUAN BIN KHAIRUDIN"</f>
        <v>KHAIRUL RIDUAN BIN KHAIRUDIN</v>
      </c>
      <c r="C262" s="14" t="str">
        <f>"990910065475"</f>
        <v>990910065475</v>
      </c>
      <c r="D262" s="14" t="str">
        <f t="shared" si="5"/>
        <v>MTK</v>
      </c>
      <c r="E262" s="30"/>
    </row>
    <row r="263" spans="1:5" x14ac:dyDescent="0.25">
      <c r="A263" s="5">
        <v>7</v>
      </c>
      <c r="B263" s="4" t="str">
        <f>"LUKMAN HAKIM BIN AMRAN"</f>
        <v>LUKMAN HAKIM BIN AMRAN</v>
      </c>
      <c r="C263" s="14" t="str">
        <f>"991128066149"</f>
        <v>991128066149</v>
      </c>
      <c r="D263" s="14" t="str">
        <f t="shared" si="5"/>
        <v>MTK</v>
      </c>
      <c r="E263" s="30"/>
    </row>
    <row r="264" spans="1:5" x14ac:dyDescent="0.25">
      <c r="A264" s="5">
        <v>8</v>
      </c>
      <c r="B264" s="4" t="str">
        <f>"MALINDRA BIN MOHD NOR"</f>
        <v>MALINDRA BIN MOHD NOR</v>
      </c>
      <c r="C264" s="14" t="str">
        <f>"991214065599"</f>
        <v>991214065599</v>
      </c>
      <c r="D264" s="14" t="str">
        <f t="shared" si="5"/>
        <v>MTK</v>
      </c>
      <c r="E264" s="30"/>
    </row>
    <row r="265" spans="1:5" x14ac:dyDescent="0.25">
      <c r="A265" s="5">
        <v>9</v>
      </c>
      <c r="B265" s="4" t="str">
        <f>"MUHAMAD ADWA TAUFIQ BIN AZIZAN"</f>
        <v>MUHAMAD ADWA TAUFIQ BIN AZIZAN</v>
      </c>
      <c r="C265" s="14" t="str">
        <f>"991226066097"</f>
        <v>991226066097</v>
      </c>
      <c r="D265" s="14" t="str">
        <f t="shared" si="5"/>
        <v>MTK</v>
      </c>
      <c r="E265" s="30"/>
    </row>
    <row r="266" spans="1:5" x14ac:dyDescent="0.25">
      <c r="A266" s="5">
        <v>10</v>
      </c>
      <c r="B266" s="4" t="str">
        <f>"MUHAMAD ARIF HAKIMIN BIN MUHAMAD YUSOH"</f>
        <v>MUHAMAD ARIF HAKIMIN BIN MUHAMAD YUSOH</v>
      </c>
      <c r="C266" s="14" t="str">
        <f>"991008146443"</f>
        <v>991008146443</v>
      </c>
      <c r="D266" s="14" t="str">
        <f t="shared" si="5"/>
        <v>MTK</v>
      </c>
      <c r="E266" s="30"/>
    </row>
    <row r="267" spans="1:5" x14ac:dyDescent="0.25">
      <c r="A267" s="5">
        <v>11</v>
      </c>
      <c r="B267" s="4" t="str">
        <f>"MUHAMMAD ADIB SYAHIR BIN ABDULLAH"</f>
        <v>MUHAMMAD ADIB SYAHIR BIN ABDULLAH</v>
      </c>
      <c r="C267" s="14" t="str">
        <f>"990504146691"</f>
        <v>990504146691</v>
      </c>
      <c r="D267" s="14" t="str">
        <f t="shared" si="5"/>
        <v>MTK</v>
      </c>
      <c r="E267" s="30"/>
    </row>
    <row r="268" spans="1:5" x14ac:dyDescent="0.25">
      <c r="A268" s="5">
        <v>12</v>
      </c>
      <c r="B268" s="4" t="str">
        <f>"MUHAMMAD AIKAL BIN ALIAS"</f>
        <v>MUHAMMAD AIKAL BIN ALIAS</v>
      </c>
      <c r="C268" s="14" t="str">
        <f>"990410065903"</f>
        <v>990410065903</v>
      </c>
      <c r="D268" s="14" t="str">
        <f t="shared" si="5"/>
        <v>MTK</v>
      </c>
      <c r="E268" s="30"/>
    </row>
    <row r="269" spans="1:5" x14ac:dyDescent="0.25">
      <c r="A269" s="5">
        <v>13</v>
      </c>
      <c r="B269" s="4" t="str">
        <f>"MUHAMMAD AMIRUL FIQRI BIN MOHD NADZARI"</f>
        <v>MUHAMMAD AMIRUL FIQRI BIN MOHD NADZARI</v>
      </c>
      <c r="C269" s="14" t="str">
        <f>"990715065701"</f>
        <v>990715065701</v>
      </c>
      <c r="D269" s="14" t="str">
        <f t="shared" si="5"/>
        <v>MTK</v>
      </c>
      <c r="E269" s="30"/>
    </row>
    <row r="270" spans="1:5" x14ac:dyDescent="0.25">
      <c r="A270" s="5">
        <v>14</v>
      </c>
      <c r="B270" s="4" t="str">
        <f>"MUHAMMAD FADZLI BIN JOHARI"</f>
        <v>MUHAMMAD FADZLI BIN JOHARI</v>
      </c>
      <c r="C270" s="14" t="str">
        <f>"990817066633"</f>
        <v>990817066633</v>
      </c>
      <c r="D270" s="14" t="str">
        <f t="shared" si="5"/>
        <v>MTK</v>
      </c>
      <c r="E270" s="30"/>
    </row>
    <row r="271" spans="1:5" x14ac:dyDescent="0.25">
      <c r="A271" s="5">
        <v>15</v>
      </c>
      <c r="B271" s="4" t="str">
        <f>"MUHAMMAD FARIDZUDDIN BIN MOHD ZUKI"</f>
        <v>MUHAMMAD FARIDZUDDIN BIN MOHD ZUKI</v>
      </c>
      <c r="C271" s="14" t="str">
        <f>"990623065675"</f>
        <v>990623065675</v>
      </c>
      <c r="D271" s="14" t="str">
        <f t="shared" si="5"/>
        <v>MTK</v>
      </c>
      <c r="E271" s="30"/>
    </row>
    <row r="272" spans="1:5" x14ac:dyDescent="0.25">
      <c r="A272" s="5">
        <v>16</v>
      </c>
      <c r="B272" s="4" t="str">
        <f>"MUHAMMAD HAFIZI RASHDI BIN HUSAIN"</f>
        <v>MUHAMMAD HAFIZI RASHDI BIN HUSAIN</v>
      </c>
      <c r="C272" s="14" t="str">
        <f>"990528065431"</f>
        <v>990528065431</v>
      </c>
      <c r="D272" s="14" t="str">
        <f t="shared" si="5"/>
        <v>MTK</v>
      </c>
      <c r="E272" s="30"/>
    </row>
    <row r="273" spans="1:5" x14ac:dyDescent="0.25">
      <c r="A273" s="5">
        <v>17</v>
      </c>
      <c r="B273" s="4" t="str">
        <f>"MUHAMMAD NA'EEM NAUFAL BIN MOHD SHARIF"</f>
        <v>MUHAMMAD NA'EEM NAUFAL BIN MOHD SHARIF</v>
      </c>
      <c r="C273" s="14" t="str">
        <f>"990817145761"</f>
        <v>990817145761</v>
      </c>
      <c r="D273" s="14" t="str">
        <f t="shared" si="5"/>
        <v>MTK</v>
      </c>
      <c r="E273" s="30"/>
    </row>
    <row r="274" spans="1:5" x14ac:dyDescent="0.25">
      <c r="A274" s="5">
        <v>18</v>
      </c>
      <c r="B274" s="4" t="str">
        <f>"MUHAMMAD NOR SALBUNIE BIN ABDUL MAJID"</f>
        <v>MUHAMMAD NOR SALBUNIE BIN ABDUL MAJID</v>
      </c>
      <c r="C274" s="14" t="str">
        <f>"991111065051"</f>
        <v>991111065051</v>
      </c>
      <c r="D274" s="14" t="str">
        <f t="shared" si="5"/>
        <v>MTK</v>
      </c>
      <c r="E274" s="30"/>
    </row>
    <row r="275" spans="1:5" x14ac:dyDescent="0.25">
      <c r="A275" s="5">
        <v>19</v>
      </c>
      <c r="B275" s="4" t="str">
        <f>"MUHAMMAD RIZAL BIN ISMAIL"</f>
        <v>MUHAMMAD RIZAL BIN ISMAIL</v>
      </c>
      <c r="C275" s="14" t="str">
        <f>"991021066325"</f>
        <v>991021066325</v>
      </c>
      <c r="D275" s="14" t="str">
        <f t="shared" si="5"/>
        <v>MTK</v>
      </c>
      <c r="E275" s="30"/>
    </row>
    <row r="276" spans="1:5" x14ac:dyDescent="0.25">
      <c r="A276" s="5">
        <v>20</v>
      </c>
      <c r="B276" s="4" t="str">
        <f>"MUHAMMAD SHAHRIL BIN MOHD ZAINUDDIN"</f>
        <v>MUHAMMAD SHAHRIL BIN MOHD ZAINUDDIN</v>
      </c>
      <c r="C276" s="14" t="str">
        <f>"980831065515"</f>
        <v>980831065515</v>
      </c>
      <c r="D276" s="14" t="str">
        <f t="shared" si="5"/>
        <v>MTK</v>
      </c>
      <c r="E276" s="30"/>
    </row>
    <row r="277" spans="1:5" x14ac:dyDescent="0.25">
      <c r="A277" s="5">
        <v>21</v>
      </c>
      <c r="B277" s="4" t="str">
        <f>"MUHAMMAD SOLLEH BIN KAMALUDIN"</f>
        <v>MUHAMMAD SOLLEH BIN KAMALUDIN</v>
      </c>
      <c r="C277" s="14" t="str">
        <f>"990430066073"</f>
        <v>990430066073</v>
      </c>
      <c r="D277" s="14" t="str">
        <f t="shared" si="5"/>
        <v>MTK</v>
      </c>
      <c r="E277" s="30"/>
    </row>
    <row r="278" spans="1:5" x14ac:dyDescent="0.25">
      <c r="A278" s="5">
        <v>22</v>
      </c>
      <c r="B278" s="4" t="str">
        <f>"MUHAMMAD TAUFIQ BIN ROZIMI"</f>
        <v>MUHAMMAD TAUFIQ BIN ROZIMI</v>
      </c>
      <c r="C278" s="14" t="str">
        <f>"990725035047"</f>
        <v>990725035047</v>
      </c>
      <c r="D278" s="14" t="str">
        <f t="shared" si="5"/>
        <v>MTK</v>
      </c>
      <c r="E278" s="30"/>
    </row>
    <row r="279" spans="1:5" x14ac:dyDescent="0.25">
      <c r="A279" s="5">
        <v>23</v>
      </c>
      <c r="B279" s="4" t="str">
        <f>"NOR ADILAH BINTI AZIZAN"</f>
        <v>NOR ADILAH BINTI AZIZAN</v>
      </c>
      <c r="C279" s="14" t="str">
        <f>"990603065686"</f>
        <v>990603065686</v>
      </c>
      <c r="D279" s="14" t="str">
        <f t="shared" si="5"/>
        <v>MTK</v>
      </c>
      <c r="E279" s="30"/>
    </row>
    <row r="280" spans="1:5" x14ac:dyDescent="0.25">
      <c r="A280" s="5">
        <v>24</v>
      </c>
      <c r="B280" s="4" t="str">
        <f>"SYAFIQ ZUHAIRI BIN MOHD RASDI"</f>
        <v>SYAFIQ ZUHAIRI BIN MOHD RASDI</v>
      </c>
      <c r="C280" s="14" t="str">
        <f>"991014035467"</f>
        <v>991014035467</v>
      </c>
      <c r="D280" s="14" t="str">
        <f t="shared" si="5"/>
        <v>MTK</v>
      </c>
      <c r="E280" s="30"/>
    </row>
    <row r="281" spans="1:5" x14ac:dyDescent="0.25">
      <c r="A281" s="6"/>
      <c r="B281" s="7"/>
      <c r="C281" s="15"/>
      <c r="D281" s="15"/>
      <c r="E281" s="7"/>
    </row>
    <row r="282" spans="1:5" x14ac:dyDescent="0.25">
      <c r="A282" s="6"/>
      <c r="B282" s="7"/>
      <c r="C282" s="15"/>
      <c r="D282" s="15"/>
      <c r="E282" s="7"/>
    </row>
    <row r="283" spans="1:5" x14ac:dyDescent="0.25">
      <c r="A283" s="6"/>
      <c r="B283" s="7"/>
      <c r="C283" s="15"/>
      <c r="D283" s="15"/>
      <c r="E283" s="7"/>
    </row>
    <row r="284" spans="1:5" x14ac:dyDescent="0.25">
      <c r="A284" s="6"/>
      <c r="B284" s="7"/>
      <c r="C284" s="15"/>
      <c r="D284" s="15"/>
      <c r="E284" s="7"/>
    </row>
    <row r="285" spans="1:5" x14ac:dyDescent="0.25">
      <c r="A285" s="6"/>
      <c r="B285" s="7"/>
      <c r="C285" s="15"/>
      <c r="D285" s="15"/>
      <c r="E285" s="7"/>
    </row>
    <row r="286" spans="1:5" x14ac:dyDescent="0.25">
      <c r="A286" s="6"/>
      <c r="B286" s="7"/>
      <c r="C286" s="15"/>
      <c r="D286" s="15"/>
      <c r="E286" s="7"/>
    </row>
    <row r="287" spans="1:5" x14ac:dyDescent="0.25">
      <c r="A287" s="6"/>
      <c r="B287" s="7"/>
      <c r="C287" s="15"/>
      <c r="D287" s="15"/>
      <c r="E287" s="7"/>
    </row>
    <row r="289" spans="1:11" x14ac:dyDescent="0.25">
      <c r="A289" s="3" t="s">
        <v>40</v>
      </c>
    </row>
    <row r="290" spans="1:11" x14ac:dyDescent="0.25">
      <c r="A290" s="3" t="s">
        <v>41</v>
      </c>
    </row>
    <row r="291" spans="1:11" x14ac:dyDescent="0.25">
      <c r="A291" s="3"/>
    </row>
    <row r="293" spans="1:11" x14ac:dyDescent="0.25">
      <c r="A293" s="49" t="s">
        <v>12</v>
      </c>
      <c r="B293" s="49"/>
      <c r="C293" s="49"/>
      <c r="D293" s="49"/>
      <c r="E293" s="49"/>
      <c r="F293" s="49"/>
      <c r="G293" s="3"/>
      <c r="H293" s="3"/>
      <c r="I293" s="3"/>
      <c r="J293" s="3"/>
      <c r="K293" s="3"/>
    </row>
    <row r="294" spans="1:11" x14ac:dyDescent="0.25">
      <c r="A294" s="18"/>
      <c r="B294" s="18"/>
      <c r="C294" s="18"/>
      <c r="D294" s="18"/>
      <c r="E294" s="18"/>
      <c r="F294" s="18"/>
      <c r="G294" s="3"/>
      <c r="H294" s="3"/>
      <c r="I294" s="3"/>
      <c r="J294" s="3"/>
      <c r="K294" s="3"/>
    </row>
    <row r="295" spans="1:11" ht="15.75" x14ac:dyDescent="0.25">
      <c r="A295" s="52" t="s">
        <v>0</v>
      </c>
      <c r="B295" s="52"/>
      <c r="C295" s="52"/>
      <c r="D295" s="52"/>
      <c r="E295" s="52"/>
    </row>
    <row r="296" spans="1:11" ht="15.75" x14ac:dyDescent="0.25">
      <c r="A296" s="52" t="s">
        <v>1</v>
      </c>
      <c r="B296" s="52"/>
      <c r="C296" s="52"/>
      <c r="D296" s="52"/>
      <c r="E296" s="52"/>
    </row>
    <row r="297" spans="1:11" ht="15.75" x14ac:dyDescent="0.25">
      <c r="A297" s="53" t="s">
        <v>32</v>
      </c>
      <c r="B297" s="53"/>
      <c r="C297" s="53"/>
      <c r="D297" s="53"/>
      <c r="E297" s="53"/>
    </row>
    <row r="298" spans="1:11" ht="15.75" x14ac:dyDescent="0.25">
      <c r="A298" s="53" t="s">
        <v>2</v>
      </c>
      <c r="B298" s="53"/>
      <c r="C298" s="53"/>
      <c r="D298" s="53"/>
      <c r="E298" s="53"/>
    </row>
    <row r="299" spans="1:11" ht="15.75" x14ac:dyDescent="0.25">
      <c r="A299" s="1" t="s">
        <v>3</v>
      </c>
    </row>
    <row r="300" spans="1:11" x14ac:dyDescent="0.25">
      <c r="A300" s="51" t="s">
        <v>5</v>
      </c>
      <c r="B300" s="51"/>
      <c r="C300" s="11" t="s">
        <v>33</v>
      </c>
    </row>
    <row r="301" spans="1:11" x14ac:dyDescent="0.25">
      <c r="A301" s="2" t="s">
        <v>4</v>
      </c>
    </row>
    <row r="302" spans="1:11" x14ac:dyDescent="0.25">
      <c r="A302" s="51" t="s">
        <v>29</v>
      </c>
      <c r="B302" s="51"/>
      <c r="C302" s="11" t="s">
        <v>11</v>
      </c>
    </row>
    <row r="303" spans="1:11" x14ac:dyDescent="0.25">
      <c r="A303" s="17"/>
      <c r="B303" s="17"/>
      <c r="C303" s="11"/>
    </row>
    <row r="304" spans="1:11" ht="31.5" x14ac:dyDescent="0.25">
      <c r="A304" s="54" t="s">
        <v>6</v>
      </c>
      <c r="B304" s="54" t="s">
        <v>7</v>
      </c>
      <c r="C304" s="54" t="s">
        <v>8</v>
      </c>
      <c r="D304" s="54" t="s">
        <v>9</v>
      </c>
      <c r="E304" s="16" t="s">
        <v>10</v>
      </c>
    </row>
    <row r="305" spans="1:5" x14ac:dyDescent="0.25">
      <c r="A305" s="55"/>
      <c r="B305" s="55"/>
      <c r="C305" s="55"/>
      <c r="D305" s="55"/>
      <c r="E305" s="14" t="s">
        <v>15</v>
      </c>
    </row>
    <row r="306" spans="1:5" x14ac:dyDescent="0.25">
      <c r="A306" s="5">
        <v>1</v>
      </c>
      <c r="B306" s="4" t="str">
        <f>"ADI AIMAN RAHIMI BIN JUNUS"</f>
        <v>ADI AIMAN RAHIMI BIN JUNUS</v>
      </c>
      <c r="C306" s="14" t="str">
        <f>"991203065171"</f>
        <v>991203065171</v>
      </c>
      <c r="D306" s="14" t="str">
        <f t="shared" ref="D306:D329" si="6">"WTP"</f>
        <v>WTP</v>
      </c>
      <c r="E306" s="30"/>
    </row>
    <row r="307" spans="1:5" x14ac:dyDescent="0.25">
      <c r="A307" s="5">
        <v>2</v>
      </c>
      <c r="B307" s="4" t="str">
        <f>"AHMAD DANISH BIN AHMAD RAMLI"</f>
        <v>AHMAD DANISH BIN AHMAD RAMLI</v>
      </c>
      <c r="C307" s="14" t="str">
        <f>"991211065657"</f>
        <v>991211065657</v>
      </c>
      <c r="D307" s="14" t="str">
        <f t="shared" si="6"/>
        <v>WTP</v>
      </c>
      <c r="E307" s="30"/>
    </row>
    <row r="308" spans="1:5" x14ac:dyDescent="0.25">
      <c r="A308" s="5">
        <v>3</v>
      </c>
      <c r="B308" s="4" t="str">
        <f>"AIDIL AFZAL BIN ANUAR"</f>
        <v>AIDIL AFZAL BIN ANUAR</v>
      </c>
      <c r="C308" s="14" t="str">
        <f>"990425106245"</f>
        <v>990425106245</v>
      </c>
      <c r="D308" s="14" t="str">
        <f t="shared" si="6"/>
        <v>WTP</v>
      </c>
      <c r="E308" s="30"/>
    </row>
    <row r="309" spans="1:5" x14ac:dyDescent="0.25">
      <c r="A309" s="5">
        <v>4</v>
      </c>
      <c r="B309" s="4" t="str">
        <f>"ARIF IZZARUDIN BIN MOHAMMAD AZMAN"</f>
        <v>ARIF IZZARUDIN BIN MOHAMMAD AZMAN</v>
      </c>
      <c r="C309" s="14" t="str">
        <f>"990529065847"</f>
        <v>990529065847</v>
      </c>
      <c r="D309" s="14" t="str">
        <f t="shared" si="6"/>
        <v>WTP</v>
      </c>
      <c r="E309" s="30"/>
    </row>
    <row r="310" spans="1:5" x14ac:dyDescent="0.25">
      <c r="A310" s="5">
        <v>5</v>
      </c>
      <c r="B310" s="4" t="str">
        <f>"AZAIEMAN BIN AHMAT  SAHAIMI"</f>
        <v>AZAIEMAN BIN AHMAT  SAHAIMI</v>
      </c>
      <c r="C310" s="14" t="str">
        <f>"991017035171"</f>
        <v>991017035171</v>
      </c>
      <c r="D310" s="14" t="str">
        <f t="shared" si="6"/>
        <v>WTP</v>
      </c>
      <c r="E310" s="30"/>
    </row>
    <row r="311" spans="1:5" x14ac:dyDescent="0.25">
      <c r="A311" s="5">
        <v>6</v>
      </c>
      <c r="B311" s="4" t="str">
        <f>"FARAH NADIA ILLYANIE BINTI BEDUL RAHIM"</f>
        <v>FARAH NADIA ILLYANIE BINTI BEDUL RAHIM</v>
      </c>
      <c r="C311" s="14" t="str">
        <f>"990903146250"</f>
        <v>990903146250</v>
      </c>
      <c r="D311" s="14" t="str">
        <f t="shared" si="6"/>
        <v>WTP</v>
      </c>
      <c r="E311" s="30"/>
    </row>
    <row r="312" spans="1:5" x14ac:dyDescent="0.25">
      <c r="A312" s="5">
        <v>7</v>
      </c>
      <c r="B312" s="4" t="str">
        <f>"FARAH NAJWA BINTI ZAWAWI"</f>
        <v>FARAH NAJWA BINTI ZAWAWI</v>
      </c>
      <c r="C312" s="14" t="str">
        <f>"991114115536"</f>
        <v>991114115536</v>
      </c>
      <c r="D312" s="14" t="str">
        <f t="shared" si="6"/>
        <v>WTP</v>
      </c>
      <c r="E312" s="30"/>
    </row>
    <row r="313" spans="1:5" x14ac:dyDescent="0.25">
      <c r="A313" s="5">
        <v>8</v>
      </c>
      <c r="B313" s="4" t="str">
        <f>"FAWAZUL AZIM BIN ANUAR"</f>
        <v>FAWAZUL AZIM BIN ANUAR</v>
      </c>
      <c r="C313" s="14" t="str">
        <f>"991206065409"</f>
        <v>991206065409</v>
      </c>
      <c r="D313" s="14" t="str">
        <f t="shared" si="6"/>
        <v>WTP</v>
      </c>
      <c r="E313" s="30"/>
    </row>
    <row r="314" spans="1:5" x14ac:dyDescent="0.25">
      <c r="A314" s="5">
        <v>9</v>
      </c>
      <c r="B314" s="4" t="str">
        <f>"JULAINNA BINTI SABRI"</f>
        <v>JULAINNA BINTI SABRI</v>
      </c>
      <c r="C314" s="14" t="str">
        <f>"990313065872"</f>
        <v>990313065872</v>
      </c>
      <c r="D314" s="14" t="str">
        <f t="shared" si="6"/>
        <v>WTP</v>
      </c>
      <c r="E314" s="30"/>
    </row>
    <row r="315" spans="1:5" x14ac:dyDescent="0.25">
      <c r="A315" s="5">
        <v>10</v>
      </c>
      <c r="B315" s="4" t="str">
        <f>"KAMIL AZRUL HAFIZ B KAMIL AZMAN"</f>
        <v>KAMIL AZRUL HAFIZ B KAMIL AZMAN</v>
      </c>
      <c r="C315" s="14" t="str">
        <f>"990704066135"</f>
        <v>990704066135</v>
      </c>
      <c r="D315" s="14" t="str">
        <f t="shared" si="6"/>
        <v>WTP</v>
      </c>
      <c r="E315" s="30"/>
    </row>
    <row r="316" spans="1:5" x14ac:dyDescent="0.25">
      <c r="A316" s="5">
        <v>11</v>
      </c>
      <c r="B316" s="4" t="str">
        <f>"MOHAMMAD KHAIREL DANIEL BIN MOHAMMAD AZLI"</f>
        <v>MOHAMMAD KHAIREL DANIEL BIN MOHAMMAD AZLI</v>
      </c>
      <c r="C316" s="14" t="str">
        <f>"990513065367"</f>
        <v>990513065367</v>
      </c>
      <c r="D316" s="14" t="str">
        <f t="shared" si="6"/>
        <v>WTP</v>
      </c>
      <c r="E316" s="30"/>
    </row>
    <row r="317" spans="1:5" x14ac:dyDescent="0.25">
      <c r="A317" s="5">
        <v>12</v>
      </c>
      <c r="B317" s="4" t="str">
        <f>"MUHAMMAD AMIRUL DANISH BIN ROSLAND"</f>
        <v>MUHAMMAD AMIRUL DANISH BIN ROSLAND</v>
      </c>
      <c r="C317" s="14" t="str">
        <f>"990609065839"</f>
        <v>990609065839</v>
      </c>
      <c r="D317" s="14" t="str">
        <f t="shared" si="6"/>
        <v>WTP</v>
      </c>
      <c r="E317" s="30"/>
    </row>
    <row r="318" spans="1:5" x14ac:dyDescent="0.25">
      <c r="A318" s="5">
        <v>13</v>
      </c>
      <c r="B318" s="4" t="str">
        <f>"MUHAMMAD HANIFF AIMAN BIN MOHD NASIR"</f>
        <v>MUHAMMAD HANIFF AIMAN BIN MOHD NASIR</v>
      </c>
      <c r="C318" s="14" t="str">
        <f>"990116035367"</f>
        <v>990116035367</v>
      </c>
      <c r="D318" s="14" t="str">
        <f t="shared" si="6"/>
        <v>WTP</v>
      </c>
      <c r="E318" s="30"/>
    </row>
    <row r="319" spans="1:5" x14ac:dyDescent="0.25">
      <c r="A319" s="5">
        <v>14</v>
      </c>
      <c r="B319" s="4" t="str">
        <f>"MUHAMMAD SHAHRUL NIZAM BIN ABU BAKAR"</f>
        <v>MUHAMMAD SHAHRUL NIZAM BIN ABU BAKAR</v>
      </c>
      <c r="C319" s="14" t="str">
        <f>"990925066569"</f>
        <v>990925066569</v>
      </c>
      <c r="D319" s="14" t="str">
        <f t="shared" si="6"/>
        <v>WTP</v>
      </c>
      <c r="E319" s="30"/>
    </row>
    <row r="320" spans="1:5" x14ac:dyDescent="0.25">
      <c r="A320" s="5">
        <v>15</v>
      </c>
      <c r="B320" s="4" t="str">
        <f>"MUHAMMAD SHARIF BIN ABDUL RAHIM"</f>
        <v>MUHAMMAD SHARIF BIN ABDUL RAHIM</v>
      </c>
      <c r="C320" s="14" t="str">
        <f>"990730105767"</f>
        <v>990730105767</v>
      </c>
      <c r="D320" s="14" t="str">
        <f t="shared" si="6"/>
        <v>WTP</v>
      </c>
      <c r="E320" s="30"/>
    </row>
    <row r="321" spans="1:5" x14ac:dyDescent="0.25">
      <c r="A321" s="5">
        <v>16</v>
      </c>
      <c r="B321" s="4" t="str">
        <f>"MUHAMMAD ZAL HAZANI SYAKIRIN BIN KAMARUDIN"</f>
        <v>MUHAMMAD ZAL HAZANI SYAKIRIN BIN KAMARUDIN</v>
      </c>
      <c r="C321" s="14" t="str">
        <f>"990214065025"</f>
        <v>990214065025</v>
      </c>
      <c r="D321" s="14" t="str">
        <f t="shared" si="6"/>
        <v>WTP</v>
      </c>
      <c r="E321" s="30"/>
    </row>
    <row r="322" spans="1:5" x14ac:dyDescent="0.25">
      <c r="A322" s="5">
        <v>17</v>
      </c>
      <c r="B322" s="4" t="str">
        <f>"NOR AMIESYA BINTI FARID"</f>
        <v>NOR AMIESYA BINTI FARID</v>
      </c>
      <c r="C322" s="14" t="str">
        <f>"990117035342"</f>
        <v>990117035342</v>
      </c>
      <c r="D322" s="14" t="str">
        <f t="shared" si="6"/>
        <v>WTP</v>
      </c>
      <c r="E322" s="30"/>
    </row>
    <row r="323" spans="1:5" x14ac:dyDescent="0.25">
      <c r="A323" s="5">
        <v>18</v>
      </c>
      <c r="B323" s="4" t="str">
        <f>"NUR ALIANNI BINTI MOHAMAD ALI"</f>
        <v>NUR ALIANNI BINTI MOHAMAD ALI</v>
      </c>
      <c r="C323" s="14" t="str">
        <f>"990907067058"</f>
        <v>990907067058</v>
      </c>
      <c r="D323" s="14" t="str">
        <f t="shared" si="6"/>
        <v>WTP</v>
      </c>
      <c r="E323" s="30"/>
    </row>
    <row r="324" spans="1:5" x14ac:dyDescent="0.25">
      <c r="A324" s="5">
        <v>19</v>
      </c>
      <c r="B324" s="4" t="str">
        <f>"NUR FARHANIM NATASYHA BINTI NOR AZAD"</f>
        <v>NUR FARHANIM NATASYHA BINTI NOR AZAD</v>
      </c>
      <c r="C324" s="14" t="str">
        <f>"990110065020"</f>
        <v>990110065020</v>
      </c>
      <c r="D324" s="14" t="str">
        <f t="shared" si="6"/>
        <v>WTP</v>
      </c>
      <c r="E324" s="30"/>
    </row>
    <row r="325" spans="1:5" x14ac:dyDescent="0.25">
      <c r="A325" s="5">
        <v>20</v>
      </c>
      <c r="B325" s="4" t="str">
        <f>"NUR QAMARINA BINTI NORDIN"</f>
        <v>NUR QAMARINA BINTI NORDIN</v>
      </c>
      <c r="C325" s="14" t="str">
        <f>"991218066062"</f>
        <v>991218066062</v>
      </c>
      <c r="D325" s="14" t="str">
        <f t="shared" si="6"/>
        <v>WTP</v>
      </c>
      <c r="E325" s="30"/>
    </row>
    <row r="326" spans="1:5" x14ac:dyDescent="0.25">
      <c r="A326" s="5">
        <v>21</v>
      </c>
      <c r="B326" s="4" t="str">
        <f>"NURUL IZZAH BINTI BADERU KHISAM"</f>
        <v>NURUL IZZAH BINTI BADERU KHISAM</v>
      </c>
      <c r="C326" s="14" t="str">
        <f>"990509065858"</f>
        <v>990509065858</v>
      </c>
      <c r="D326" s="14" t="str">
        <f t="shared" si="6"/>
        <v>WTP</v>
      </c>
      <c r="E326" s="30"/>
    </row>
    <row r="327" spans="1:5" x14ac:dyDescent="0.25">
      <c r="A327" s="5">
        <v>22</v>
      </c>
      <c r="B327" s="4" t="str">
        <f>"SITI HAJAR BINTI IBRAHIM"</f>
        <v>SITI HAJAR BINTI IBRAHIM</v>
      </c>
      <c r="C327" s="14" t="str">
        <f>"991218095066"</f>
        <v>991218095066</v>
      </c>
      <c r="D327" s="14" t="str">
        <f t="shared" si="6"/>
        <v>WTP</v>
      </c>
      <c r="E327" s="30"/>
    </row>
    <row r="328" spans="1:5" x14ac:dyDescent="0.25">
      <c r="A328" s="5">
        <v>23</v>
      </c>
      <c r="B328" s="4" t="str">
        <f>"SITI QURRATU' AINI BINTI MAZLAN"</f>
        <v>SITI QURRATU' AINI BINTI MAZLAN</v>
      </c>
      <c r="C328" s="14" t="str">
        <f>"990817106324"</f>
        <v>990817106324</v>
      </c>
      <c r="D328" s="14" t="str">
        <f t="shared" si="6"/>
        <v>WTP</v>
      </c>
      <c r="E328" s="30"/>
    </row>
    <row r="329" spans="1:5" x14ac:dyDescent="0.25">
      <c r="A329" s="5">
        <v>24</v>
      </c>
      <c r="B329" s="4" t="str">
        <f>"WAN NUR JAWAHIR BINTI W MOHD KASWADINATA"</f>
        <v>WAN NUR JAWAHIR BINTI W MOHD KASWADINATA</v>
      </c>
      <c r="C329" s="14" t="str">
        <f>"990718065934"</f>
        <v>990718065934</v>
      </c>
      <c r="D329" s="14" t="str">
        <f t="shared" si="6"/>
        <v>WTP</v>
      </c>
      <c r="E329" s="30"/>
    </row>
    <row r="330" spans="1:5" x14ac:dyDescent="0.25">
      <c r="A330" s="6"/>
      <c r="B330" s="7"/>
      <c r="C330" s="15"/>
      <c r="D330" s="15"/>
      <c r="E330" s="7"/>
    </row>
    <row r="331" spans="1:5" x14ac:dyDescent="0.25">
      <c r="A331" s="6"/>
      <c r="B331" s="7"/>
      <c r="C331" s="15"/>
      <c r="D331" s="15"/>
      <c r="E331" s="7"/>
    </row>
    <row r="332" spans="1:5" x14ac:dyDescent="0.25">
      <c r="A332" s="6"/>
      <c r="B332" s="7"/>
      <c r="C332" s="15"/>
      <c r="D332" s="15"/>
      <c r="E332" s="7"/>
    </row>
    <row r="333" spans="1:5" x14ac:dyDescent="0.25">
      <c r="A333" s="6"/>
      <c r="B333" s="7"/>
      <c r="C333" s="15"/>
      <c r="D333" s="15"/>
      <c r="E333" s="7"/>
    </row>
    <row r="334" spans="1:5" x14ac:dyDescent="0.25">
      <c r="A334" s="6"/>
      <c r="B334" s="7"/>
      <c r="C334" s="15"/>
      <c r="D334" s="15"/>
      <c r="E334" s="7"/>
    </row>
    <row r="335" spans="1:5" x14ac:dyDescent="0.25">
      <c r="A335" s="6"/>
      <c r="B335" s="7"/>
      <c r="C335" s="15"/>
      <c r="D335" s="15"/>
      <c r="E335" s="7"/>
    </row>
    <row r="336" spans="1:5" x14ac:dyDescent="0.25">
      <c r="A336" s="6"/>
      <c r="B336" s="7"/>
      <c r="C336" s="15"/>
      <c r="D336" s="15"/>
      <c r="E336" s="7"/>
    </row>
    <row r="338" spans="1:6" x14ac:dyDescent="0.25">
      <c r="A338" s="3" t="s">
        <v>40</v>
      </c>
    </row>
    <row r="339" spans="1:6" x14ac:dyDescent="0.25">
      <c r="A339" s="3" t="s">
        <v>41</v>
      </c>
    </row>
    <row r="340" spans="1:6" x14ac:dyDescent="0.25">
      <c r="A340" s="3"/>
    </row>
    <row r="342" spans="1:6" x14ac:dyDescent="0.25">
      <c r="A342" s="49" t="s">
        <v>12</v>
      </c>
      <c r="B342" s="49"/>
      <c r="C342" s="49"/>
      <c r="D342" s="49"/>
      <c r="E342" s="49"/>
      <c r="F342" s="49"/>
    </row>
  </sheetData>
  <sheetProtection password="9ECD" sheet="1" objects="1" scenarios="1"/>
  <mergeCells count="77">
    <mergeCell ref="A295:E295"/>
    <mergeCell ref="A296:E296"/>
    <mergeCell ref="A300:B300"/>
    <mergeCell ref="A304:A305"/>
    <mergeCell ref="B304:B305"/>
    <mergeCell ref="C304:C305"/>
    <mergeCell ref="D304:D305"/>
    <mergeCell ref="A342:F342"/>
    <mergeCell ref="A302:B302"/>
    <mergeCell ref="A297:E297"/>
    <mergeCell ref="A298:E298"/>
    <mergeCell ref="A1:E1"/>
    <mergeCell ref="A2:E2"/>
    <mergeCell ref="A3:E3"/>
    <mergeCell ref="A4:E4"/>
    <mergeCell ref="A10:A11"/>
    <mergeCell ref="B10:B11"/>
    <mergeCell ref="C10:C11"/>
    <mergeCell ref="D10:D11"/>
    <mergeCell ref="A8:B8"/>
    <mergeCell ref="A293:F293"/>
    <mergeCell ref="A50:E50"/>
    <mergeCell ref="A51:E51"/>
    <mergeCell ref="A106:B106"/>
    <mergeCell ref="A146:F146"/>
    <mergeCell ref="A148:E148"/>
    <mergeCell ref="A149:E149"/>
    <mergeCell ref="A6:B6"/>
    <mergeCell ref="A48:F48"/>
    <mergeCell ref="A99:E99"/>
    <mergeCell ref="A100:E100"/>
    <mergeCell ref="A101:E101"/>
    <mergeCell ref="A102:E102"/>
    <mergeCell ref="A104:B104"/>
    <mergeCell ref="A52:E52"/>
    <mergeCell ref="A53:E53"/>
    <mergeCell ref="A55:B55"/>
    <mergeCell ref="A57:B57"/>
    <mergeCell ref="A97:F97"/>
    <mergeCell ref="A150:E150"/>
    <mergeCell ref="A151:E151"/>
    <mergeCell ref="A153:B153"/>
    <mergeCell ref="A155:B155"/>
    <mergeCell ref="A195:F195"/>
    <mergeCell ref="A157:A158"/>
    <mergeCell ref="B157:B158"/>
    <mergeCell ref="C157:C158"/>
    <mergeCell ref="D157:D158"/>
    <mergeCell ref="A197:E197"/>
    <mergeCell ref="A198:E198"/>
    <mergeCell ref="A199:E199"/>
    <mergeCell ref="A200:E200"/>
    <mergeCell ref="A202:B202"/>
    <mergeCell ref="A244:F244"/>
    <mergeCell ref="A246:E246"/>
    <mergeCell ref="A247:E247"/>
    <mergeCell ref="A248:E248"/>
    <mergeCell ref="A206:A207"/>
    <mergeCell ref="B206:B207"/>
    <mergeCell ref="C206:C207"/>
    <mergeCell ref="D206:D207"/>
    <mergeCell ref="A255:A256"/>
    <mergeCell ref="B255:B256"/>
    <mergeCell ref="C255:C256"/>
    <mergeCell ref="D255:D256"/>
    <mergeCell ref="A59:A60"/>
    <mergeCell ref="B59:B60"/>
    <mergeCell ref="C59:C60"/>
    <mergeCell ref="D59:D60"/>
    <mergeCell ref="A108:A109"/>
    <mergeCell ref="B108:B109"/>
    <mergeCell ref="C108:C109"/>
    <mergeCell ref="D108:D109"/>
    <mergeCell ref="A249:E249"/>
    <mergeCell ref="A251:B251"/>
    <mergeCell ref="A253:B253"/>
    <mergeCell ref="A204:B204"/>
  </mergeCells>
  <pageMargins left="0.31496062992125984" right="0.19685039370078741" top="0.74803149606299213" bottom="0.74803149606299213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2"/>
  <sheetViews>
    <sheetView topLeftCell="A34" workbookViewId="0">
      <selection activeCell="A44" sqref="A44:F45"/>
    </sheetView>
  </sheetViews>
  <sheetFormatPr defaultRowHeight="15" x14ac:dyDescent="0.25"/>
  <cols>
    <col min="1" max="1" width="5.28515625" customWidth="1"/>
    <col min="2" max="2" width="41.140625" customWidth="1"/>
    <col min="3" max="3" width="14.28515625" customWidth="1"/>
    <col min="4" max="4" width="11.42578125" customWidth="1"/>
    <col min="5" max="5" width="18.28515625" customWidth="1"/>
  </cols>
  <sheetData>
    <row r="1" spans="1:5" ht="15.75" x14ac:dyDescent="0.25">
      <c r="A1" s="52" t="s">
        <v>0</v>
      </c>
      <c r="B1" s="52"/>
      <c r="C1" s="52"/>
      <c r="D1" s="52"/>
      <c r="E1" s="52"/>
    </row>
    <row r="2" spans="1:5" ht="15.75" x14ac:dyDescent="0.25">
      <c r="A2" s="52" t="s">
        <v>1</v>
      </c>
      <c r="B2" s="52"/>
      <c r="C2" s="52"/>
      <c r="D2" s="52"/>
      <c r="E2" s="52"/>
    </row>
    <row r="3" spans="1:5" ht="15.75" x14ac:dyDescent="0.25">
      <c r="A3" s="53" t="s">
        <v>32</v>
      </c>
      <c r="B3" s="53"/>
      <c r="C3" s="53"/>
      <c r="D3" s="53"/>
      <c r="E3" s="53"/>
    </row>
    <row r="4" spans="1:5" ht="15.75" x14ac:dyDescent="0.25">
      <c r="A4" s="53" t="s">
        <v>2</v>
      </c>
      <c r="B4" s="53"/>
      <c r="C4" s="53"/>
      <c r="D4" s="53"/>
      <c r="E4" s="53"/>
    </row>
    <row r="5" spans="1:5" ht="15.75" x14ac:dyDescent="0.25">
      <c r="A5" s="1" t="s">
        <v>3</v>
      </c>
    </row>
    <row r="6" spans="1:5" x14ac:dyDescent="0.25">
      <c r="A6" s="51" t="s">
        <v>5</v>
      </c>
      <c r="B6" s="51"/>
      <c r="C6" s="11" t="s">
        <v>34</v>
      </c>
    </row>
    <row r="7" spans="1:5" x14ac:dyDescent="0.25">
      <c r="A7" s="2" t="s">
        <v>4</v>
      </c>
    </row>
    <row r="8" spans="1:5" x14ac:dyDescent="0.25">
      <c r="A8" s="51" t="s">
        <v>26</v>
      </c>
      <c r="B8" s="51"/>
      <c r="C8" s="11" t="s">
        <v>13</v>
      </c>
    </row>
    <row r="10" spans="1:5" ht="29.25" customHeight="1" x14ac:dyDescent="0.25">
      <c r="A10" s="48" t="s">
        <v>6</v>
      </c>
      <c r="B10" s="48" t="s">
        <v>7</v>
      </c>
      <c r="C10" s="48" t="s">
        <v>8</v>
      </c>
      <c r="D10" s="48" t="s">
        <v>9</v>
      </c>
      <c r="E10" s="26" t="s">
        <v>10</v>
      </c>
    </row>
    <row r="11" spans="1:5" ht="15" customHeight="1" x14ac:dyDescent="0.25">
      <c r="A11" s="48"/>
      <c r="B11" s="48"/>
      <c r="C11" s="48"/>
      <c r="D11" s="48"/>
      <c r="E11" s="14" t="s">
        <v>14</v>
      </c>
    </row>
    <row r="12" spans="1:5" x14ac:dyDescent="0.25">
      <c r="A12" s="5">
        <v>1</v>
      </c>
      <c r="B12" s="4" t="str">
        <f>"ABDUL RAHMAN AIMAN BIN SHAPRY"</f>
        <v>ABDUL RAHMAN AIMAN BIN SHAPRY</v>
      </c>
      <c r="C12" s="14" t="str">
        <f>"990304085273"</f>
        <v>990304085273</v>
      </c>
      <c r="D12" s="14" t="str">
        <f t="shared" ref="D12:D35" si="0">"ETE"</f>
        <v>ETE</v>
      </c>
      <c r="E12" s="30"/>
    </row>
    <row r="13" spans="1:5" x14ac:dyDescent="0.25">
      <c r="A13" s="5">
        <v>2</v>
      </c>
      <c r="B13" s="4" t="str">
        <f>"ABDULLAH ASYRAF BIN ABDUL RAHMAN"</f>
        <v>ABDULLAH ASYRAF BIN ABDUL RAHMAN</v>
      </c>
      <c r="C13" s="14" t="str">
        <f>"991002065343"</f>
        <v>991002065343</v>
      </c>
      <c r="D13" s="14" t="str">
        <f t="shared" si="0"/>
        <v>ETE</v>
      </c>
      <c r="E13" s="30"/>
    </row>
    <row r="14" spans="1:5" x14ac:dyDescent="0.25">
      <c r="A14" s="5">
        <v>3</v>
      </c>
      <c r="B14" s="4" t="str">
        <f>"AHMAD NASRUL RAMADHAN BIN BADRUL HISAM"</f>
        <v>AHMAD NASRUL RAMADHAN BIN BADRUL HISAM</v>
      </c>
      <c r="C14" s="14" t="str">
        <f>"990116066163"</f>
        <v>990116066163</v>
      </c>
      <c r="D14" s="14" t="str">
        <f t="shared" si="0"/>
        <v>ETE</v>
      </c>
      <c r="E14" s="30"/>
    </row>
    <row r="15" spans="1:5" x14ac:dyDescent="0.25">
      <c r="A15" s="5">
        <v>4</v>
      </c>
      <c r="B15" s="4" t="str">
        <f>"AHMAD SYAKIR BIN ISMAIL"</f>
        <v>AHMAD SYAKIR BIN ISMAIL</v>
      </c>
      <c r="C15" s="14" t="str">
        <f>"991007065393"</f>
        <v>991007065393</v>
      </c>
      <c r="D15" s="14" t="str">
        <f t="shared" si="0"/>
        <v>ETE</v>
      </c>
      <c r="E15" s="30"/>
    </row>
    <row r="16" spans="1:5" x14ac:dyDescent="0.25">
      <c r="A16" s="5">
        <v>5</v>
      </c>
      <c r="B16" s="4" t="str">
        <f>"AIN NUR AMIRAH BINTI NASRUDIN"</f>
        <v>AIN NUR AMIRAH BINTI NASRUDIN</v>
      </c>
      <c r="C16" s="14" t="str">
        <f>"990206105138"</f>
        <v>990206105138</v>
      </c>
      <c r="D16" s="14" t="str">
        <f t="shared" si="0"/>
        <v>ETE</v>
      </c>
      <c r="E16" s="30"/>
    </row>
    <row r="17" spans="1:5" x14ac:dyDescent="0.25">
      <c r="A17" s="5">
        <v>6</v>
      </c>
      <c r="B17" s="4" t="str">
        <f>"FURQAN AMIN BIN HUSSAINI"</f>
        <v>FURQAN AMIN BIN HUSSAINI</v>
      </c>
      <c r="C17" s="14" t="str">
        <f>"990929065117"</f>
        <v>990929065117</v>
      </c>
      <c r="D17" s="14" t="str">
        <f t="shared" si="0"/>
        <v>ETE</v>
      </c>
      <c r="E17" s="30"/>
    </row>
    <row r="18" spans="1:5" x14ac:dyDescent="0.25">
      <c r="A18" s="5">
        <v>7</v>
      </c>
      <c r="B18" s="4" t="str">
        <f>"HAZIM MUSTAQIM BIN SALLEHUDIN"</f>
        <v>HAZIM MUSTAQIM BIN SALLEHUDIN</v>
      </c>
      <c r="C18" s="14" t="str">
        <f>"990429065831"</f>
        <v>990429065831</v>
      </c>
      <c r="D18" s="14" t="str">
        <f t="shared" si="0"/>
        <v>ETE</v>
      </c>
      <c r="E18" s="30"/>
    </row>
    <row r="19" spans="1:5" x14ac:dyDescent="0.25">
      <c r="A19" s="5">
        <v>8</v>
      </c>
      <c r="B19" s="4" t="str">
        <f>"MUHAMAD ADIB BIN ZAINAL AHMAD"</f>
        <v>MUHAMAD ADIB BIN ZAINAL AHMAD</v>
      </c>
      <c r="C19" s="14" t="str">
        <f>"991003065281"</f>
        <v>991003065281</v>
      </c>
      <c r="D19" s="14" t="str">
        <f t="shared" si="0"/>
        <v>ETE</v>
      </c>
      <c r="E19" s="30"/>
    </row>
    <row r="20" spans="1:5" x14ac:dyDescent="0.25">
      <c r="A20" s="5">
        <v>9</v>
      </c>
      <c r="B20" s="4" t="str">
        <f>"MUHAMMAD AFIQ ASYRAF BIN NAZRI"</f>
        <v>MUHAMMAD AFIQ ASYRAF BIN NAZRI</v>
      </c>
      <c r="C20" s="14" t="str">
        <f>"990504066093"</f>
        <v>990504066093</v>
      </c>
      <c r="D20" s="14" t="str">
        <f t="shared" si="0"/>
        <v>ETE</v>
      </c>
      <c r="E20" s="30"/>
    </row>
    <row r="21" spans="1:5" x14ac:dyDescent="0.25">
      <c r="A21" s="5">
        <v>10</v>
      </c>
      <c r="B21" s="4" t="str">
        <f>"MUHAMMAD HAFIZ BIN MAD GARET"</f>
        <v>MUHAMMAD HAFIZ BIN MAD GARET</v>
      </c>
      <c r="C21" s="14" t="str">
        <f>"990807066859"</f>
        <v>990807066859</v>
      </c>
      <c r="D21" s="14" t="str">
        <f t="shared" si="0"/>
        <v>ETE</v>
      </c>
      <c r="E21" s="30"/>
    </row>
    <row r="22" spans="1:5" x14ac:dyDescent="0.25">
      <c r="A22" s="5">
        <v>11</v>
      </c>
      <c r="B22" s="4" t="str">
        <f>"MUHAMMAD NAZRUL ARIF BIN JASNI"</f>
        <v>MUHAMMAD NAZRUL ARIF BIN JASNI</v>
      </c>
      <c r="C22" s="14" t="str">
        <f>"991215065371"</f>
        <v>991215065371</v>
      </c>
      <c r="D22" s="14" t="str">
        <f t="shared" si="0"/>
        <v>ETE</v>
      </c>
      <c r="E22" s="30"/>
    </row>
    <row r="23" spans="1:5" x14ac:dyDescent="0.25">
      <c r="A23" s="5">
        <v>12</v>
      </c>
      <c r="B23" s="4" t="str">
        <f>"NAQIUDDIN SALIHIN BIN HAMLY AZHAR"</f>
        <v>NAQIUDDIN SALIHIN BIN HAMLY AZHAR</v>
      </c>
      <c r="C23" s="14" t="str">
        <f>"990306065719"</f>
        <v>990306065719</v>
      </c>
      <c r="D23" s="14" t="str">
        <f t="shared" si="0"/>
        <v>ETE</v>
      </c>
      <c r="E23" s="30"/>
    </row>
    <row r="24" spans="1:5" x14ac:dyDescent="0.25">
      <c r="A24" s="5">
        <v>13</v>
      </c>
      <c r="B24" s="4" t="str">
        <f>"NAZIRUL AKID BIN MOHD KAMARUL HAFIZI"</f>
        <v>NAZIRUL AKID BIN MOHD KAMARUL HAFIZI</v>
      </c>
      <c r="C24" s="14" t="str">
        <f>"990609036747"</f>
        <v>990609036747</v>
      </c>
      <c r="D24" s="14" t="str">
        <f t="shared" si="0"/>
        <v>ETE</v>
      </c>
      <c r="E24" s="30"/>
    </row>
    <row r="25" spans="1:5" x14ac:dyDescent="0.25">
      <c r="A25" s="5">
        <v>14</v>
      </c>
      <c r="B25" s="4" t="str">
        <f>"NOOR ASHIKIN BINTI MUJIONO"</f>
        <v>NOOR ASHIKIN BINTI MUJIONO</v>
      </c>
      <c r="C25" s="14" t="str">
        <f>"990207065166"</f>
        <v>990207065166</v>
      </c>
      <c r="D25" s="14" t="str">
        <f t="shared" si="0"/>
        <v>ETE</v>
      </c>
      <c r="E25" s="30"/>
    </row>
    <row r="26" spans="1:5" x14ac:dyDescent="0.25">
      <c r="A26" s="5">
        <v>15</v>
      </c>
      <c r="B26" s="4" t="str">
        <f>"NOR AZIATUL AZLIN BINTI AZHAR"</f>
        <v>NOR AZIATUL AZLIN BINTI AZHAR</v>
      </c>
      <c r="C26" s="14" t="str">
        <f>"991023065254"</f>
        <v>991023065254</v>
      </c>
      <c r="D26" s="14" t="str">
        <f t="shared" si="0"/>
        <v>ETE</v>
      </c>
      <c r="E26" s="30"/>
    </row>
    <row r="27" spans="1:5" x14ac:dyDescent="0.25">
      <c r="A27" s="5">
        <v>16</v>
      </c>
      <c r="B27" s="4" t="str">
        <f>"NUR ALLYA SYAIDA BINTI MOHD ZULKEFLI"</f>
        <v>NUR ALLYA SYAIDA BINTI MOHD ZULKEFLI</v>
      </c>
      <c r="C27" s="14" t="str">
        <f>"990618036298"</f>
        <v>990618036298</v>
      </c>
      <c r="D27" s="14" t="str">
        <f t="shared" si="0"/>
        <v>ETE</v>
      </c>
      <c r="E27" s="30"/>
    </row>
    <row r="28" spans="1:5" x14ac:dyDescent="0.25">
      <c r="A28" s="5">
        <v>17</v>
      </c>
      <c r="B28" s="4" t="str">
        <f>"NUR AMIRA BINTI ZULKIFLI"</f>
        <v>NUR AMIRA BINTI ZULKIFLI</v>
      </c>
      <c r="C28" s="14" t="str">
        <f>"990617036544"</f>
        <v>990617036544</v>
      </c>
      <c r="D28" s="14" t="str">
        <f t="shared" si="0"/>
        <v>ETE</v>
      </c>
      <c r="E28" s="30"/>
    </row>
    <row r="29" spans="1:5" x14ac:dyDescent="0.25">
      <c r="A29" s="5">
        <v>18</v>
      </c>
      <c r="B29" s="4" t="str">
        <f>"NUR MAISYARAH BINTI ISMAIL"</f>
        <v>NUR MAISYARAH BINTI ISMAIL</v>
      </c>
      <c r="C29" s="14" t="str">
        <f>"990121065122"</f>
        <v>990121065122</v>
      </c>
      <c r="D29" s="14" t="str">
        <f t="shared" si="0"/>
        <v>ETE</v>
      </c>
      <c r="E29" s="30"/>
    </row>
    <row r="30" spans="1:5" x14ac:dyDescent="0.25">
      <c r="A30" s="5">
        <v>19</v>
      </c>
      <c r="B30" s="4" t="str">
        <f>"NUR SYALIA BINTI SHAHAROM"</f>
        <v>NUR SYALIA BINTI SHAHAROM</v>
      </c>
      <c r="C30" s="14" t="str">
        <f>"990805066804"</f>
        <v>990805066804</v>
      </c>
      <c r="D30" s="14" t="str">
        <f t="shared" si="0"/>
        <v>ETE</v>
      </c>
      <c r="E30" s="30"/>
    </row>
    <row r="31" spans="1:5" x14ac:dyDescent="0.25">
      <c r="A31" s="5">
        <v>20</v>
      </c>
      <c r="B31" s="4" t="str">
        <f>"NURHIDAYAH BINTI MOHD FAUZI"</f>
        <v>NURHIDAYAH BINTI MOHD FAUZI</v>
      </c>
      <c r="C31" s="14" t="str">
        <f>"990325145810"</f>
        <v>990325145810</v>
      </c>
      <c r="D31" s="14" t="str">
        <f t="shared" si="0"/>
        <v>ETE</v>
      </c>
      <c r="E31" s="30"/>
    </row>
    <row r="32" spans="1:5" x14ac:dyDescent="0.25">
      <c r="A32" s="5">
        <v>21</v>
      </c>
      <c r="B32" s="4" t="str">
        <f>"SHAHZERIN IZZANI BIN ROSLI"</f>
        <v>SHAHZERIN IZZANI BIN ROSLI</v>
      </c>
      <c r="C32" s="14" t="str">
        <f>"990605045507"</f>
        <v>990605045507</v>
      </c>
      <c r="D32" s="14" t="str">
        <f t="shared" si="0"/>
        <v>ETE</v>
      </c>
      <c r="E32" s="30"/>
    </row>
    <row r="33" spans="1:6" x14ac:dyDescent="0.25">
      <c r="A33" s="5">
        <v>22</v>
      </c>
      <c r="B33" s="4" t="str">
        <f>"TUAN NUR AISYAH BINTI TUAN MOHAMAD ZAIDI"</f>
        <v>TUAN NUR AISYAH BINTI TUAN MOHAMAD ZAIDI</v>
      </c>
      <c r="C33" s="14" t="str">
        <f>"990720145458"</f>
        <v>990720145458</v>
      </c>
      <c r="D33" s="14" t="str">
        <f t="shared" si="0"/>
        <v>ETE</v>
      </c>
      <c r="E33" s="30"/>
    </row>
    <row r="34" spans="1:6" x14ac:dyDescent="0.25">
      <c r="A34" s="5">
        <v>23</v>
      </c>
      <c r="B34" s="4" t="str">
        <f>"WAN MUHAMMAD HANAFIE BIN WAN NOR AZMAN"</f>
        <v>WAN MUHAMMAD HANAFIE BIN WAN NOR AZMAN</v>
      </c>
      <c r="C34" s="14" t="str">
        <f>"991003065337"</f>
        <v>991003065337</v>
      </c>
      <c r="D34" s="14" t="str">
        <f t="shared" si="0"/>
        <v>ETE</v>
      </c>
      <c r="E34" s="30"/>
    </row>
    <row r="35" spans="1:6" x14ac:dyDescent="0.25">
      <c r="A35" s="19">
        <v>24</v>
      </c>
      <c r="B35" s="20" t="str">
        <f>"WAN MUHAMMAD IZHAM BIN WAN HASNAN"</f>
        <v>WAN MUHAMMAD IZHAM BIN WAN HASNAN</v>
      </c>
      <c r="C35" s="21" t="str">
        <f>"990425065797"</f>
        <v>990425065797</v>
      </c>
      <c r="D35" s="21" t="str">
        <f t="shared" si="0"/>
        <v>ETE</v>
      </c>
      <c r="E35" s="31"/>
    </row>
    <row r="36" spans="1:6" x14ac:dyDescent="0.25">
      <c r="A36" s="22"/>
      <c r="B36" s="23"/>
      <c r="C36" s="24"/>
      <c r="D36" s="24"/>
      <c r="E36" s="23"/>
    </row>
    <row r="37" spans="1:6" x14ac:dyDescent="0.25">
      <c r="A37" s="6"/>
      <c r="B37" s="7"/>
      <c r="C37" s="15"/>
      <c r="D37" s="15"/>
      <c r="E37" s="7"/>
    </row>
    <row r="38" spans="1:6" x14ac:dyDescent="0.25">
      <c r="A38" s="6"/>
      <c r="B38" s="7"/>
      <c r="C38" s="15"/>
      <c r="D38" s="15"/>
      <c r="E38" s="7"/>
    </row>
    <row r="39" spans="1:6" x14ac:dyDescent="0.25">
      <c r="A39" s="6"/>
      <c r="B39" s="7"/>
      <c r="C39" s="15"/>
      <c r="D39" s="15"/>
      <c r="E39" s="7"/>
    </row>
    <row r="40" spans="1:6" x14ac:dyDescent="0.25">
      <c r="A40" s="6"/>
      <c r="B40" s="7"/>
      <c r="C40" s="15"/>
      <c r="D40" s="15"/>
      <c r="E40" s="7"/>
    </row>
    <row r="41" spans="1:6" x14ac:dyDescent="0.25">
      <c r="A41" s="6"/>
      <c r="B41" s="7"/>
      <c r="C41" s="15"/>
      <c r="D41" s="15"/>
      <c r="E41" s="7"/>
    </row>
    <row r="42" spans="1:6" x14ac:dyDescent="0.25">
      <c r="A42" s="6"/>
      <c r="B42" s="7"/>
      <c r="C42" s="15"/>
      <c r="D42" s="15"/>
      <c r="E42" s="7"/>
    </row>
    <row r="44" spans="1:6" x14ac:dyDescent="0.25">
      <c r="A44" s="3" t="s">
        <v>40</v>
      </c>
    </row>
    <row r="45" spans="1:6" x14ac:dyDescent="0.25">
      <c r="A45" s="3" t="s">
        <v>41</v>
      </c>
    </row>
    <row r="46" spans="1:6" x14ac:dyDescent="0.25">
      <c r="A46" s="3"/>
    </row>
    <row r="48" spans="1:6" x14ac:dyDescent="0.25">
      <c r="A48" s="49" t="s">
        <v>12</v>
      </c>
      <c r="B48" s="49"/>
      <c r="C48" s="49"/>
      <c r="D48" s="49"/>
      <c r="E48" s="49"/>
      <c r="F48" s="49"/>
    </row>
    <row r="50" spans="1:5" ht="15.75" x14ac:dyDescent="0.25">
      <c r="A50" s="52" t="s">
        <v>0</v>
      </c>
      <c r="B50" s="52"/>
      <c r="C50" s="52"/>
      <c r="D50" s="52"/>
      <c r="E50" s="52"/>
    </row>
    <row r="51" spans="1:5" ht="15.75" x14ac:dyDescent="0.25">
      <c r="A51" s="52" t="s">
        <v>1</v>
      </c>
      <c r="B51" s="52"/>
      <c r="C51" s="52"/>
      <c r="D51" s="52"/>
      <c r="E51" s="52"/>
    </row>
    <row r="52" spans="1:5" ht="15.75" x14ac:dyDescent="0.25">
      <c r="A52" s="53" t="s">
        <v>32</v>
      </c>
      <c r="B52" s="53"/>
      <c r="C52" s="53"/>
      <c r="D52" s="53"/>
      <c r="E52" s="53"/>
    </row>
    <row r="53" spans="1:5" ht="15.75" x14ac:dyDescent="0.25">
      <c r="A53" s="53" t="s">
        <v>2</v>
      </c>
      <c r="B53" s="53"/>
      <c r="C53" s="53"/>
      <c r="D53" s="53"/>
      <c r="E53" s="53"/>
    </row>
    <row r="54" spans="1:5" ht="15.75" x14ac:dyDescent="0.25">
      <c r="A54" s="1" t="s">
        <v>3</v>
      </c>
    </row>
    <row r="55" spans="1:5" x14ac:dyDescent="0.25">
      <c r="A55" s="51" t="s">
        <v>5</v>
      </c>
      <c r="B55" s="51"/>
      <c r="C55" s="11" t="s">
        <v>34</v>
      </c>
    </row>
    <row r="56" spans="1:5" x14ac:dyDescent="0.25">
      <c r="A56" s="2" t="s">
        <v>4</v>
      </c>
    </row>
    <row r="57" spans="1:5" x14ac:dyDescent="0.25">
      <c r="A57" s="51" t="s">
        <v>31</v>
      </c>
      <c r="B57" s="51"/>
      <c r="C57" s="11" t="s">
        <v>13</v>
      </c>
    </row>
    <row r="58" spans="1:5" x14ac:dyDescent="0.25">
      <c r="A58" s="27"/>
      <c r="B58" s="27"/>
      <c r="C58" s="11"/>
    </row>
    <row r="59" spans="1:5" ht="31.5" x14ac:dyDescent="0.25">
      <c r="A59" s="48" t="s">
        <v>6</v>
      </c>
      <c r="B59" s="48" t="s">
        <v>7</v>
      </c>
      <c r="C59" s="48" t="s">
        <v>8</v>
      </c>
      <c r="D59" s="48" t="s">
        <v>9</v>
      </c>
      <c r="E59" s="26" t="s">
        <v>10</v>
      </c>
    </row>
    <row r="60" spans="1:5" x14ac:dyDescent="0.25">
      <c r="A60" s="48"/>
      <c r="B60" s="48"/>
      <c r="C60" s="48"/>
      <c r="D60" s="48"/>
      <c r="E60" s="14" t="s">
        <v>15</v>
      </c>
    </row>
    <row r="61" spans="1:5" x14ac:dyDescent="0.25">
      <c r="A61" s="5">
        <v>1</v>
      </c>
      <c r="B61" s="4" t="str">
        <f>"ADAM SAFAWI BIN AMIRULDIN"</f>
        <v>ADAM SAFAWI BIN AMIRULDIN</v>
      </c>
      <c r="C61" s="14" t="str">
        <f>"991222065177"</f>
        <v>991222065177</v>
      </c>
      <c r="D61" s="14" t="str">
        <f t="shared" ref="D61:D75" si="1">"ETN"</f>
        <v>ETN</v>
      </c>
      <c r="E61" s="30"/>
    </row>
    <row r="62" spans="1:5" x14ac:dyDescent="0.25">
      <c r="A62" s="5">
        <v>2</v>
      </c>
      <c r="B62" s="4" t="str">
        <f>"IZZIANA NAZIRA BINTI SHAMSURI"</f>
        <v>IZZIANA NAZIRA BINTI SHAMSURI</v>
      </c>
      <c r="C62" s="14" t="str">
        <f>"990707065832"</f>
        <v>990707065832</v>
      </c>
      <c r="D62" s="14" t="str">
        <f t="shared" si="1"/>
        <v>ETN</v>
      </c>
      <c r="E62" s="30"/>
    </row>
    <row r="63" spans="1:5" x14ac:dyDescent="0.25">
      <c r="A63" s="5">
        <v>3</v>
      </c>
      <c r="B63" s="4" t="str">
        <f>"MOHAMAD AMIRUL ANWAR BIN MOHD SALEHIN"</f>
        <v>MOHAMAD AMIRUL ANWAR BIN MOHD SALEHIN</v>
      </c>
      <c r="C63" s="14" t="str">
        <f>"990731065111"</f>
        <v>990731065111</v>
      </c>
      <c r="D63" s="14" t="str">
        <f t="shared" si="1"/>
        <v>ETN</v>
      </c>
      <c r="E63" s="30"/>
    </row>
    <row r="64" spans="1:5" x14ac:dyDescent="0.25">
      <c r="A64" s="5">
        <v>4</v>
      </c>
      <c r="B64" s="4" t="str">
        <f>"MOHAMAD AZHAR SYAFIK BIN ZAHARI"</f>
        <v>MOHAMAD AZHAR SYAFIK BIN ZAHARI</v>
      </c>
      <c r="C64" s="14" t="str">
        <f>"991110065025"</f>
        <v>991110065025</v>
      </c>
      <c r="D64" s="14" t="str">
        <f t="shared" si="1"/>
        <v>ETN</v>
      </c>
      <c r="E64" s="30"/>
    </row>
    <row r="65" spans="1:5" x14ac:dyDescent="0.25">
      <c r="A65" s="5">
        <v>5</v>
      </c>
      <c r="B65" s="4" t="str">
        <f>"MOHAMAD FAIZ BIN ZUN "</f>
        <v xml:space="preserve">MOHAMAD FAIZ BIN ZUN </v>
      </c>
      <c r="C65" s="14" t="str">
        <f>"991001065093"</f>
        <v>991001065093</v>
      </c>
      <c r="D65" s="14" t="str">
        <f t="shared" si="1"/>
        <v>ETN</v>
      </c>
      <c r="E65" s="30"/>
    </row>
    <row r="66" spans="1:5" x14ac:dyDescent="0.25">
      <c r="A66" s="5">
        <v>6</v>
      </c>
      <c r="B66" s="4" t="str">
        <f>"MOHAMAD IQBAL HAKIM BIN OTHMAN"</f>
        <v>MOHAMAD IQBAL HAKIM BIN OTHMAN</v>
      </c>
      <c r="C66" s="14" t="str">
        <f>"990515065619"</f>
        <v>990515065619</v>
      </c>
      <c r="D66" s="14" t="str">
        <f t="shared" si="1"/>
        <v>ETN</v>
      </c>
      <c r="E66" s="30"/>
    </row>
    <row r="67" spans="1:5" x14ac:dyDescent="0.25">
      <c r="A67" s="5">
        <v>7</v>
      </c>
      <c r="B67" s="4" t="str">
        <f>"MUHAMMAD AMIRZUL BIN AMRAN"</f>
        <v>MUHAMMAD AMIRZUL BIN AMRAN</v>
      </c>
      <c r="C67" s="14" t="str">
        <f>"991203065665"</f>
        <v>991203065665</v>
      </c>
      <c r="D67" s="14" t="str">
        <f t="shared" si="1"/>
        <v>ETN</v>
      </c>
      <c r="E67" s="30"/>
    </row>
    <row r="68" spans="1:5" x14ac:dyDescent="0.25">
      <c r="A68" s="5">
        <v>8</v>
      </c>
      <c r="B68" s="4" t="str">
        <f>"MUHAMMAD ASYRAF BIN ABDUL RAHMAN"</f>
        <v>MUHAMMAD ASYRAF BIN ABDUL RAHMAN</v>
      </c>
      <c r="C68" s="14" t="str">
        <f>"990330065655"</f>
        <v>990330065655</v>
      </c>
      <c r="D68" s="14" t="str">
        <f t="shared" si="1"/>
        <v>ETN</v>
      </c>
      <c r="E68" s="30"/>
    </row>
    <row r="69" spans="1:5" x14ac:dyDescent="0.25">
      <c r="A69" s="5">
        <v>9</v>
      </c>
      <c r="B69" s="4" t="str">
        <f>"MUHAMMAD FAIDHI AIMAN BIN MOHAMAD KAHAR"</f>
        <v>MUHAMMAD FAIDHI AIMAN BIN MOHAMAD KAHAR</v>
      </c>
      <c r="C69" s="14" t="str">
        <f>"991019065243"</f>
        <v>991019065243</v>
      </c>
      <c r="D69" s="14" t="str">
        <f t="shared" si="1"/>
        <v>ETN</v>
      </c>
      <c r="E69" s="30"/>
    </row>
    <row r="70" spans="1:5" x14ac:dyDescent="0.25">
      <c r="A70" s="5">
        <v>10</v>
      </c>
      <c r="B70" s="4" t="str">
        <f>"MUHAMMAD FAISAL FAIZ BIN RAFI"</f>
        <v>MUHAMMAD FAISAL FAIZ BIN RAFI</v>
      </c>
      <c r="C70" s="14" t="str">
        <f>"990327086631"</f>
        <v>990327086631</v>
      </c>
      <c r="D70" s="14" t="str">
        <f t="shared" si="1"/>
        <v>ETN</v>
      </c>
      <c r="E70" s="30"/>
    </row>
    <row r="71" spans="1:5" x14ac:dyDescent="0.25">
      <c r="A71" s="5">
        <v>11</v>
      </c>
      <c r="B71" s="4" t="str">
        <f>"MUHAMMAD IZZAT FAHMI BIN AZIZ"</f>
        <v>MUHAMMAD IZZAT FAHMI BIN AZIZ</v>
      </c>
      <c r="C71" s="14" t="str">
        <f>"990806066443"</f>
        <v>990806066443</v>
      </c>
      <c r="D71" s="14" t="str">
        <f t="shared" si="1"/>
        <v>ETN</v>
      </c>
      <c r="E71" s="30"/>
    </row>
    <row r="72" spans="1:5" x14ac:dyDescent="0.25">
      <c r="A72" s="5">
        <v>12</v>
      </c>
      <c r="B72" s="4" t="str">
        <f>"MUHAMMAD SHAMIM BIN SHAMSUDDIN"</f>
        <v>MUHAMMAD SHAMIM BIN SHAMSUDDIN</v>
      </c>
      <c r="C72" s="14" t="str">
        <f>"990716065105"</f>
        <v>990716065105</v>
      </c>
      <c r="D72" s="14" t="str">
        <f t="shared" si="1"/>
        <v>ETN</v>
      </c>
      <c r="E72" s="30"/>
    </row>
    <row r="73" spans="1:5" x14ac:dyDescent="0.25">
      <c r="A73" s="5">
        <v>13</v>
      </c>
      <c r="B73" s="4" t="str">
        <f>"NABILA AYUNI BINTI ZAINAL ABIDIN"</f>
        <v>NABILA AYUNI BINTI ZAINAL ABIDIN</v>
      </c>
      <c r="C73" s="14" t="str">
        <f>"991126065214"</f>
        <v>991126065214</v>
      </c>
      <c r="D73" s="14" t="str">
        <f t="shared" si="1"/>
        <v>ETN</v>
      </c>
      <c r="E73" s="30"/>
    </row>
    <row r="74" spans="1:5" x14ac:dyDescent="0.25">
      <c r="A74" s="5">
        <v>14</v>
      </c>
      <c r="B74" s="4" t="str">
        <f>"NUR AINI BINTI ROSLI"</f>
        <v>NUR AINI BINTI ROSLI</v>
      </c>
      <c r="C74" s="14" t="str">
        <f>"990805066468"</f>
        <v>990805066468</v>
      </c>
      <c r="D74" s="14" t="str">
        <f t="shared" si="1"/>
        <v>ETN</v>
      </c>
      <c r="E74" s="30"/>
    </row>
    <row r="75" spans="1:5" x14ac:dyDescent="0.25">
      <c r="A75" s="19">
        <v>15</v>
      </c>
      <c r="B75" s="20" t="str">
        <f>"SITI NURZULAIKHA BINTI MOHAMMAD RAPI"</f>
        <v>SITI NURZULAIKHA BINTI MOHAMMAD RAPI</v>
      </c>
      <c r="C75" s="21" t="str">
        <f>"991226015468"</f>
        <v>991226015468</v>
      </c>
      <c r="D75" s="21" t="str">
        <f t="shared" si="1"/>
        <v>ETN</v>
      </c>
      <c r="E75" s="31"/>
    </row>
    <row r="76" spans="1:5" x14ac:dyDescent="0.25">
      <c r="A76" s="22"/>
      <c r="B76" s="23"/>
      <c r="C76" s="24"/>
      <c r="D76" s="24"/>
      <c r="E76" s="23"/>
    </row>
    <row r="77" spans="1:5" x14ac:dyDescent="0.25">
      <c r="A77" s="6"/>
      <c r="B77" s="7"/>
      <c r="C77" s="15"/>
      <c r="D77" s="15"/>
      <c r="E77" s="7"/>
    </row>
    <row r="78" spans="1:5" x14ac:dyDescent="0.25">
      <c r="A78" s="6"/>
      <c r="B78" s="7"/>
      <c r="C78" s="15"/>
      <c r="D78" s="15"/>
      <c r="E78" s="7"/>
    </row>
    <row r="79" spans="1:5" ht="15.75" customHeight="1" x14ac:dyDescent="0.25">
      <c r="A79" s="6"/>
      <c r="B79" s="7"/>
      <c r="C79" s="15"/>
      <c r="D79" s="15"/>
      <c r="E79" s="7"/>
    </row>
    <row r="80" spans="1:5" ht="15" customHeight="1" x14ac:dyDescent="0.25">
      <c r="A80" s="6"/>
      <c r="B80" s="7"/>
      <c r="C80" s="15"/>
      <c r="D80" s="15"/>
      <c r="E80" s="7"/>
    </row>
    <row r="81" spans="1:5" x14ac:dyDescent="0.25">
      <c r="A81" s="6"/>
      <c r="B81" s="7"/>
      <c r="C81" s="15"/>
      <c r="D81" s="15"/>
      <c r="E81" s="7"/>
    </row>
    <row r="82" spans="1:5" x14ac:dyDescent="0.25">
      <c r="A82" s="6"/>
      <c r="B82" s="7"/>
      <c r="C82" s="15"/>
      <c r="D82" s="15"/>
      <c r="E82" s="7"/>
    </row>
    <row r="83" spans="1:5" x14ac:dyDescent="0.25">
      <c r="A83" s="6"/>
      <c r="B83" s="7"/>
      <c r="C83" s="15"/>
      <c r="D83" s="15"/>
      <c r="E83" s="7"/>
    </row>
    <row r="84" spans="1:5" x14ac:dyDescent="0.25">
      <c r="A84" s="6"/>
      <c r="B84" s="7"/>
      <c r="C84" s="15"/>
      <c r="D84" s="15"/>
      <c r="E84" s="7"/>
    </row>
    <row r="85" spans="1:5" x14ac:dyDescent="0.25">
      <c r="A85" s="6"/>
      <c r="B85" s="7"/>
      <c r="C85" s="15"/>
      <c r="D85" s="15"/>
      <c r="E85" s="7"/>
    </row>
    <row r="86" spans="1:5" x14ac:dyDescent="0.25">
      <c r="A86" s="6"/>
      <c r="B86" s="7"/>
      <c r="C86" s="15"/>
      <c r="D86" s="15"/>
      <c r="E86" s="7"/>
    </row>
    <row r="87" spans="1:5" x14ac:dyDescent="0.25">
      <c r="A87" s="6"/>
      <c r="B87" s="7"/>
      <c r="C87" s="15"/>
      <c r="D87" s="15"/>
      <c r="E87" s="7"/>
    </row>
    <row r="88" spans="1:5" x14ac:dyDescent="0.25">
      <c r="A88" s="6"/>
      <c r="B88" s="7"/>
      <c r="C88" s="15"/>
      <c r="D88" s="15"/>
      <c r="E88" s="7"/>
    </row>
    <row r="89" spans="1:5" x14ac:dyDescent="0.25">
      <c r="A89" s="6"/>
      <c r="B89" s="7"/>
      <c r="C89" s="15"/>
      <c r="D89" s="15"/>
      <c r="E89" s="7"/>
    </row>
    <row r="90" spans="1:5" x14ac:dyDescent="0.25">
      <c r="A90" s="6"/>
      <c r="B90" s="7"/>
      <c r="C90" s="15"/>
      <c r="D90" s="15"/>
      <c r="E90" s="7"/>
    </row>
    <row r="91" spans="1:5" x14ac:dyDescent="0.25">
      <c r="A91" s="6"/>
      <c r="B91" s="7"/>
      <c r="C91" s="15"/>
      <c r="D91" s="15"/>
      <c r="E91" s="7"/>
    </row>
    <row r="92" spans="1:5" x14ac:dyDescent="0.25">
      <c r="A92" s="6"/>
      <c r="B92" s="7"/>
      <c r="C92" s="15"/>
      <c r="D92" s="15"/>
      <c r="E92" s="7"/>
    </row>
    <row r="93" spans="1:5" x14ac:dyDescent="0.25">
      <c r="A93" s="3" t="s">
        <v>40</v>
      </c>
    </row>
    <row r="94" spans="1:5" x14ac:dyDescent="0.25">
      <c r="A94" s="3" t="s">
        <v>41</v>
      </c>
    </row>
    <row r="95" spans="1:5" x14ac:dyDescent="0.25">
      <c r="A95" s="3"/>
    </row>
    <row r="97" spans="1:6" x14ac:dyDescent="0.25">
      <c r="A97" s="49" t="s">
        <v>12</v>
      </c>
      <c r="B97" s="49"/>
      <c r="C97" s="49"/>
      <c r="D97" s="49"/>
      <c r="E97" s="49"/>
      <c r="F97" s="49"/>
    </row>
    <row r="99" spans="1:6" ht="15.75" x14ac:dyDescent="0.25">
      <c r="A99" s="52" t="s">
        <v>0</v>
      </c>
      <c r="B99" s="52"/>
      <c r="C99" s="52"/>
      <c r="D99" s="52"/>
      <c r="E99" s="52"/>
    </row>
    <row r="100" spans="1:6" ht="15.75" x14ac:dyDescent="0.25">
      <c r="A100" s="52" t="s">
        <v>1</v>
      </c>
      <c r="B100" s="52"/>
      <c r="C100" s="52"/>
      <c r="D100" s="52"/>
      <c r="E100" s="52"/>
    </row>
    <row r="101" spans="1:6" ht="15.75" x14ac:dyDescent="0.25">
      <c r="A101" s="53" t="s">
        <v>32</v>
      </c>
      <c r="B101" s="53"/>
      <c r="C101" s="53"/>
      <c r="D101" s="53"/>
      <c r="E101" s="53"/>
    </row>
    <row r="102" spans="1:6" ht="15.75" x14ac:dyDescent="0.25">
      <c r="A102" s="53" t="s">
        <v>2</v>
      </c>
      <c r="B102" s="53"/>
      <c r="C102" s="53"/>
      <c r="D102" s="53"/>
      <c r="E102" s="53"/>
    </row>
    <row r="103" spans="1:6" ht="15.75" x14ac:dyDescent="0.25">
      <c r="A103" s="1" t="s">
        <v>3</v>
      </c>
    </row>
    <row r="104" spans="1:6" x14ac:dyDescent="0.25">
      <c r="A104" s="51" t="s">
        <v>5</v>
      </c>
      <c r="B104" s="51"/>
      <c r="C104" s="11" t="s">
        <v>34</v>
      </c>
    </row>
    <row r="105" spans="1:6" x14ac:dyDescent="0.25">
      <c r="A105" s="2" t="s">
        <v>4</v>
      </c>
    </row>
    <row r="106" spans="1:6" x14ac:dyDescent="0.25">
      <c r="A106" s="51" t="s">
        <v>30</v>
      </c>
      <c r="B106" s="51"/>
      <c r="C106" s="11" t="s">
        <v>13</v>
      </c>
    </row>
    <row r="107" spans="1:6" x14ac:dyDescent="0.25">
      <c r="A107" s="27"/>
      <c r="B107" s="27"/>
      <c r="C107" s="11"/>
    </row>
    <row r="108" spans="1:6" ht="31.5" x14ac:dyDescent="0.25">
      <c r="A108" s="48" t="s">
        <v>6</v>
      </c>
      <c r="B108" s="48" t="s">
        <v>7</v>
      </c>
      <c r="C108" s="48" t="s">
        <v>8</v>
      </c>
      <c r="D108" s="48" t="s">
        <v>9</v>
      </c>
      <c r="E108" s="26" t="s">
        <v>10</v>
      </c>
    </row>
    <row r="109" spans="1:6" x14ac:dyDescent="0.25">
      <c r="A109" s="48"/>
      <c r="B109" s="48"/>
      <c r="C109" s="48"/>
      <c r="D109" s="48"/>
      <c r="E109" s="14" t="s">
        <v>15</v>
      </c>
    </row>
    <row r="110" spans="1:6" x14ac:dyDescent="0.25">
      <c r="A110" s="5">
        <v>1</v>
      </c>
      <c r="B110" s="4" t="str">
        <f>"ABDUL QAYUMI  BIN ABDULLAH"</f>
        <v>ABDUL QAYUMI  BIN ABDULLAH</v>
      </c>
      <c r="C110" s="14" t="str">
        <f>"991222065089"</f>
        <v>991222065089</v>
      </c>
      <c r="D110" s="14" t="str">
        <f t="shared" ref="D110:D129" si="2">"MPI"</f>
        <v>MPI</v>
      </c>
      <c r="E110" s="30"/>
    </row>
    <row r="111" spans="1:6" x14ac:dyDescent="0.25">
      <c r="A111" s="5">
        <v>2</v>
      </c>
      <c r="B111" s="4" t="str">
        <f>"ASYRAFF IKHWAN BIN RASHIDI"</f>
        <v>ASYRAFF IKHWAN BIN RASHIDI</v>
      </c>
      <c r="C111" s="14" t="str">
        <f>"990120065139"</f>
        <v>990120065139</v>
      </c>
      <c r="D111" s="14" t="str">
        <f t="shared" si="2"/>
        <v>MPI</v>
      </c>
      <c r="E111" s="30"/>
    </row>
    <row r="112" spans="1:6" x14ac:dyDescent="0.25">
      <c r="A112" s="5">
        <v>3</v>
      </c>
      <c r="B112" s="4" t="str">
        <f>"IKMAL HAZIM BIN ZAHARUDIN"</f>
        <v>IKMAL HAZIM BIN ZAHARUDIN</v>
      </c>
      <c r="C112" s="14" t="str">
        <f>"990817066705"</f>
        <v>990817066705</v>
      </c>
      <c r="D112" s="14" t="str">
        <f t="shared" si="2"/>
        <v>MPI</v>
      </c>
      <c r="E112" s="30"/>
    </row>
    <row r="113" spans="1:5" x14ac:dyDescent="0.25">
      <c r="A113" s="5">
        <v>4</v>
      </c>
      <c r="B113" s="4" t="str">
        <f>"LUQMANULHAKIM BIN ABDUL MANAF"</f>
        <v>LUQMANULHAKIM BIN ABDUL MANAF</v>
      </c>
      <c r="C113" s="14" t="str">
        <f>"991124065667"</f>
        <v>991124065667</v>
      </c>
      <c r="D113" s="14" t="str">
        <f t="shared" si="2"/>
        <v>MPI</v>
      </c>
      <c r="E113" s="30"/>
    </row>
    <row r="114" spans="1:5" x14ac:dyDescent="0.25">
      <c r="A114" s="5">
        <v>5</v>
      </c>
      <c r="B114" s="4" t="str">
        <f>"MOHAMAD FAIZ BIN ZAINAL FUAD"</f>
        <v>MOHAMAD FAIZ BIN ZAINAL FUAD</v>
      </c>
      <c r="C114" s="14" t="str">
        <f>"990113086345"</f>
        <v>990113086345</v>
      </c>
      <c r="D114" s="14" t="str">
        <f t="shared" si="2"/>
        <v>MPI</v>
      </c>
      <c r="E114" s="30"/>
    </row>
    <row r="115" spans="1:5" x14ac:dyDescent="0.25">
      <c r="A115" s="5">
        <v>6</v>
      </c>
      <c r="B115" s="4" t="str">
        <f>"MOHAMAD SYAHIRAN BIN MOHD ABDUL MUTTALIB"</f>
        <v>MOHAMAD SYAHIRAN BIN MOHD ABDUL MUTTALIB</v>
      </c>
      <c r="C115" s="14" t="str">
        <f>"990827066653"</f>
        <v>990827066653</v>
      </c>
      <c r="D115" s="14" t="str">
        <f t="shared" si="2"/>
        <v>MPI</v>
      </c>
      <c r="E115" s="30"/>
    </row>
    <row r="116" spans="1:5" x14ac:dyDescent="0.25">
      <c r="A116" s="5">
        <v>7</v>
      </c>
      <c r="B116" s="4" t="str">
        <f>"MUHAMAD ADIB DANIAL BIN ABDUL RAZAK"</f>
        <v>MUHAMAD ADIB DANIAL BIN ABDUL RAZAK</v>
      </c>
      <c r="C116" s="14" t="str">
        <f>"990603145467"</f>
        <v>990603145467</v>
      </c>
      <c r="D116" s="14" t="str">
        <f t="shared" si="2"/>
        <v>MPI</v>
      </c>
      <c r="E116" s="30"/>
    </row>
    <row r="117" spans="1:5" x14ac:dyDescent="0.25">
      <c r="A117" s="5">
        <v>8</v>
      </c>
      <c r="B117" s="4" t="str">
        <f>"MUHAMAD RAZIQ IZZAN AISAR BIN RIZAL"</f>
        <v>MUHAMAD RAZIQ IZZAN AISAR BIN RIZAL</v>
      </c>
      <c r="C117" s="14" t="str">
        <f>"990916105255"</f>
        <v>990916105255</v>
      </c>
      <c r="D117" s="14" t="str">
        <f t="shared" si="2"/>
        <v>MPI</v>
      </c>
      <c r="E117" s="30"/>
    </row>
    <row r="118" spans="1:5" x14ac:dyDescent="0.25">
      <c r="A118" s="5">
        <v>9</v>
      </c>
      <c r="B118" s="4" t="str">
        <f>"MUHAMAD SYAMSUL SYAZWAN BIN IBRAHIM"</f>
        <v>MUHAMAD SYAMSUL SYAZWAN BIN IBRAHIM</v>
      </c>
      <c r="C118" s="14" t="str">
        <f>"990903066605"</f>
        <v>990903066605</v>
      </c>
      <c r="D118" s="14" t="str">
        <f t="shared" si="2"/>
        <v>MPI</v>
      </c>
      <c r="E118" s="30"/>
    </row>
    <row r="119" spans="1:5" x14ac:dyDescent="0.25">
      <c r="A119" s="5">
        <v>10</v>
      </c>
      <c r="B119" s="4" t="str">
        <f>"MUHAMMAD AFIZUL HAKIMI  BIN SHARIN"</f>
        <v>MUHAMMAD AFIZUL HAKIMI  BIN SHARIN</v>
      </c>
      <c r="C119" s="14" t="str">
        <f>"990623065667"</f>
        <v>990623065667</v>
      </c>
      <c r="D119" s="14" t="str">
        <f t="shared" si="2"/>
        <v>MPI</v>
      </c>
      <c r="E119" s="30"/>
    </row>
    <row r="120" spans="1:5" x14ac:dyDescent="0.25">
      <c r="A120" s="5">
        <v>11</v>
      </c>
      <c r="B120" s="4" t="str">
        <f>"MUHAMMAD AIDIL ZAID BIN ZABIDI"</f>
        <v>MUHAMMAD AIDIL ZAID BIN ZABIDI</v>
      </c>
      <c r="C120" s="14" t="str">
        <f>"990529065433"</f>
        <v>990529065433</v>
      </c>
      <c r="D120" s="14" t="str">
        <f t="shared" si="2"/>
        <v>MPI</v>
      </c>
      <c r="E120" s="30"/>
    </row>
    <row r="121" spans="1:5" x14ac:dyDescent="0.25">
      <c r="A121" s="5">
        <v>12</v>
      </c>
      <c r="B121" s="4" t="str">
        <f>"MUHAMMAD AIMAN HAKIM BIN FARIZOL"</f>
        <v>MUHAMMAD AIMAN HAKIM BIN FARIZOL</v>
      </c>
      <c r="C121" s="14" t="str">
        <f>"990724066255"</f>
        <v>990724066255</v>
      </c>
      <c r="D121" s="14" t="str">
        <f t="shared" si="2"/>
        <v>MPI</v>
      </c>
      <c r="E121" s="30"/>
    </row>
    <row r="122" spans="1:5" x14ac:dyDescent="0.25">
      <c r="A122" s="5">
        <v>13</v>
      </c>
      <c r="B122" s="4" t="str">
        <f>"MUHAMMAD AIZZAT SHYZRIEL BIN PIRUS"</f>
        <v>MUHAMMAD AIZZAT SHYZRIEL BIN PIRUS</v>
      </c>
      <c r="C122" s="14" t="str">
        <f>"990215035311"</f>
        <v>990215035311</v>
      </c>
      <c r="D122" s="14" t="str">
        <f t="shared" si="2"/>
        <v>MPI</v>
      </c>
      <c r="E122" s="30"/>
    </row>
    <row r="123" spans="1:5" x14ac:dyDescent="0.25">
      <c r="A123" s="5">
        <v>14</v>
      </c>
      <c r="B123" s="4" t="str">
        <f>"MUHAMMAD AZRI AMIR BIN SHARIFUDIN"</f>
        <v>MUHAMMAD AZRI AMIR BIN SHARIFUDIN</v>
      </c>
      <c r="C123" s="14" t="str">
        <f>"990131065169"</f>
        <v>990131065169</v>
      </c>
      <c r="D123" s="14" t="str">
        <f t="shared" si="2"/>
        <v>MPI</v>
      </c>
      <c r="E123" s="30"/>
    </row>
    <row r="124" spans="1:5" x14ac:dyDescent="0.25">
      <c r="A124" s="5">
        <v>15</v>
      </c>
      <c r="B124" s="4" t="str">
        <f>"MUHAMMAD MUIZZUDDIN BIN MOHD ZAKARIA"</f>
        <v>MUHAMMAD MUIZZUDDIN BIN MOHD ZAKARIA</v>
      </c>
      <c r="C124" s="14" t="str">
        <f>"991114065233"</f>
        <v>991114065233</v>
      </c>
      <c r="D124" s="14" t="str">
        <f t="shared" si="2"/>
        <v>MPI</v>
      </c>
      <c r="E124" s="30"/>
    </row>
    <row r="125" spans="1:5" x14ac:dyDescent="0.25">
      <c r="A125" s="5">
        <v>16</v>
      </c>
      <c r="B125" s="4" t="str">
        <f>"MUHAMMAD NASRUN HAKIM BIN JULAINI"</f>
        <v>MUHAMMAD NASRUN HAKIM BIN JULAINI</v>
      </c>
      <c r="C125" s="14" t="str">
        <f>"991021146771"</f>
        <v>991021146771</v>
      </c>
      <c r="D125" s="14" t="str">
        <f t="shared" si="2"/>
        <v>MPI</v>
      </c>
      <c r="E125" s="30"/>
    </row>
    <row r="126" spans="1:5" x14ac:dyDescent="0.25">
      <c r="A126" s="5">
        <v>17</v>
      </c>
      <c r="B126" s="4" t="str">
        <f>"MUHAMMAD RUSTAM IKMAL BIN ADUAT"</f>
        <v>MUHAMMAD RUSTAM IKMAL BIN ADUAT</v>
      </c>
      <c r="C126" s="14" t="str">
        <f>"991013065613"</f>
        <v>991013065613</v>
      </c>
      <c r="D126" s="14" t="str">
        <f t="shared" si="2"/>
        <v>MPI</v>
      </c>
      <c r="E126" s="30"/>
    </row>
    <row r="127" spans="1:5" x14ac:dyDescent="0.25">
      <c r="A127" s="5">
        <v>18</v>
      </c>
      <c r="B127" s="4" t="str">
        <f>"MUHAMMAD SHAHRUL AMIRUL BIN HISHAM"</f>
        <v>MUHAMMAD SHAHRUL AMIRUL BIN HISHAM</v>
      </c>
      <c r="C127" s="14" t="str">
        <f>"990128106329"</f>
        <v>990128106329</v>
      </c>
      <c r="D127" s="14" t="str">
        <f t="shared" si="2"/>
        <v>MPI</v>
      </c>
      <c r="E127" s="30"/>
    </row>
    <row r="128" spans="1:5" x14ac:dyDescent="0.25">
      <c r="A128" s="5">
        <v>19</v>
      </c>
      <c r="B128" s="4" t="str">
        <f>"NAIM KASHFI BIN MOHAMAD ZABIDI"</f>
        <v>NAIM KASHFI BIN MOHAMAD ZABIDI</v>
      </c>
      <c r="C128" s="14" t="str">
        <f>"990806066451"</f>
        <v>990806066451</v>
      </c>
      <c r="D128" s="14" t="str">
        <f t="shared" si="2"/>
        <v>MPI</v>
      </c>
      <c r="E128" s="30"/>
    </row>
    <row r="129" spans="1:5" x14ac:dyDescent="0.25">
      <c r="A129" s="19">
        <v>20</v>
      </c>
      <c r="B129" s="20" t="str">
        <f>"SITI NURAZIMAH BINTI SAPALI"</f>
        <v>SITI NURAZIMAH BINTI SAPALI</v>
      </c>
      <c r="C129" s="21" t="str">
        <f>"990804066482"</f>
        <v>990804066482</v>
      </c>
      <c r="D129" s="21" t="str">
        <f t="shared" si="2"/>
        <v>MPI</v>
      </c>
      <c r="E129" s="31"/>
    </row>
    <row r="130" spans="1:5" x14ac:dyDescent="0.25">
      <c r="A130" s="22"/>
      <c r="B130" s="23"/>
      <c r="C130" s="24"/>
      <c r="D130" s="24"/>
      <c r="E130" s="23"/>
    </row>
    <row r="131" spans="1:5" x14ac:dyDescent="0.25">
      <c r="A131" s="6"/>
      <c r="B131" s="7"/>
      <c r="C131" s="15"/>
      <c r="D131" s="15"/>
      <c r="E131" s="7"/>
    </row>
    <row r="132" spans="1:5" x14ac:dyDescent="0.25">
      <c r="A132" s="6"/>
      <c r="B132" s="7"/>
      <c r="C132" s="15"/>
      <c r="D132" s="15"/>
      <c r="E132" s="7"/>
    </row>
    <row r="133" spans="1:5" x14ac:dyDescent="0.25">
      <c r="A133" s="6"/>
      <c r="B133" s="7"/>
      <c r="C133" s="15"/>
      <c r="D133" s="15"/>
      <c r="E133" s="25"/>
    </row>
    <row r="134" spans="1:5" x14ac:dyDescent="0.25">
      <c r="A134" s="6"/>
      <c r="B134" s="7"/>
      <c r="C134" s="15"/>
      <c r="D134" s="15"/>
      <c r="E134" s="7"/>
    </row>
    <row r="135" spans="1:5" x14ac:dyDescent="0.25">
      <c r="A135" s="6"/>
      <c r="B135" s="7"/>
      <c r="C135" s="15"/>
      <c r="D135" s="15"/>
      <c r="E135" s="7"/>
    </row>
    <row r="136" spans="1:5" x14ac:dyDescent="0.25">
      <c r="A136" s="6"/>
      <c r="B136" s="7"/>
      <c r="C136" s="15"/>
      <c r="D136" s="15"/>
      <c r="E136" s="7"/>
    </row>
    <row r="137" spans="1:5" x14ac:dyDescent="0.25">
      <c r="A137" s="6"/>
      <c r="B137" s="7"/>
      <c r="C137" s="15"/>
      <c r="D137" s="15"/>
      <c r="E137" s="7"/>
    </row>
    <row r="138" spans="1:5" x14ac:dyDescent="0.25">
      <c r="A138" s="6"/>
      <c r="B138" s="7"/>
      <c r="C138" s="15"/>
      <c r="D138" s="15"/>
      <c r="E138" s="7"/>
    </row>
    <row r="139" spans="1:5" x14ac:dyDescent="0.25">
      <c r="A139" s="6"/>
      <c r="B139" s="7"/>
      <c r="C139" s="15"/>
      <c r="D139" s="15"/>
      <c r="E139" s="7"/>
    </row>
    <row r="140" spans="1:5" x14ac:dyDescent="0.25">
      <c r="A140" s="6"/>
      <c r="B140" s="7"/>
      <c r="C140" s="15"/>
      <c r="D140" s="15"/>
      <c r="E140" s="7"/>
    </row>
    <row r="141" spans="1:5" x14ac:dyDescent="0.25">
      <c r="A141" s="6"/>
      <c r="B141" s="7"/>
      <c r="C141" s="15"/>
      <c r="D141" s="15"/>
      <c r="E141" s="7"/>
    </row>
    <row r="142" spans="1:5" x14ac:dyDescent="0.25">
      <c r="A142" s="3" t="s">
        <v>40</v>
      </c>
    </row>
    <row r="143" spans="1:5" x14ac:dyDescent="0.25">
      <c r="A143" s="3" t="s">
        <v>41</v>
      </c>
    </row>
    <row r="144" spans="1:5" x14ac:dyDescent="0.25">
      <c r="A144" s="3"/>
    </row>
    <row r="146" spans="1:6" x14ac:dyDescent="0.25">
      <c r="A146" s="49" t="s">
        <v>12</v>
      </c>
      <c r="B146" s="49"/>
      <c r="C146" s="49"/>
      <c r="D146" s="49"/>
      <c r="E146" s="49"/>
      <c r="F146" s="49"/>
    </row>
    <row r="147" spans="1:6" x14ac:dyDescent="0.25">
      <c r="A147" s="28"/>
      <c r="B147" s="28"/>
      <c r="C147" s="28"/>
      <c r="D147" s="28"/>
      <c r="E147" s="28"/>
      <c r="F147" s="28"/>
    </row>
    <row r="148" spans="1:6" ht="15.75" x14ac:dyDescent="0.25">
      <c r="A148" s="52" t="s">
        <v>0</v>
      </c>
      <c r="B148" s="52"/>
      <c r="C148" s="52"/>
      <c r="D148" s="52"/>
      <c r="E148" s="52"/>
    </row>
    <row r="149" spans="1:6" ht="15.75" x14ac:dyDescent="0.25">
      <c r="A149" s="52" t="s">
        <v>1</v>
      </c>
      <c r="B149" s="52"/>
      <c r="C149" s="52"/>
      <c r="D149" s="52"/>
      <c r="E149" s="52"/>
    </row>
    <row r="150" spans="1:6" ht="15.75" x14ac:dyDescent="0.25">
      <c r="A150" s="53" t="s">
        <v>32</v>
      </c>
      <c r="B150" s="53"/>
      <c r="C150" s="53"/>
      <c r="D150" s="53"/>
      <c r="E150" s="53"/>
    </row>
    <row r="151" spans="1:6" ht="15.75" x14ac:dyDescent="0.25">
      <c r="A151" s="53" t="s">
        <v>2</v>
      </c>
      <c r="B151" s="53"/>
      <c r="C151" s="53"/>
      <c r="D151" s="53"/>
      <c r="E151" s="53"/>
    </row>
    <row r="152" spans="1:6" ht="15.75" x14ac:dyDescent="0.25">
      <c r="A152" s="1" t="s">
        <v>3</v>
      </c>
    </row>
    <row r="153" spans="1:6" x14ac:dyDescent="0.25">
      <c r="A153" s="51" t="s">
        <v>5</v>
      </c>
      <c r="B153" s="51"/>
      <c r="C153" s="11" t="s">
        <v>34</v>
      </c>
    </row>
    <row r="154" spans="1:6" x14ac:dyDescent="0.25">
      <c r="A154" s="2" t="s">
        <v>4</v>
      </c>
    </row>
    <row r="155" spans="1:6" x14ac:dyDescent="0.25">
      <c r="A155" s="51" t="s">
        <v>28</v>
      </c>
      <c r="B155" s="51"/>
      <c r="C155" s="11" t="s">
        <v>13</v>
      </c>
    </row>
    <row r="156" spans="1:6" x14ac:dyDescent="0.25">
      <c r="A156" s="27"/>
      <c r="B156" s="27"/>
      <c r="C156" s="11"/>
    </row>
    <row r="157" spans="1:6" ht="31.5" x14ac:dyDescent="0.25">
      <c r="A157" s="48" t="s">
        <v>6</v>
      </c>
      <c r="B157" s="48" t="s">
        <v>7</v>
      </c>
      <c r="C157" s="48" t="s">
        <v>8</v>
      </c>
      <c r="D157" s="48" t="s">
        <v>9</v>
      </c>
      <c r="E157" s="26" t="s">
        <v>10</v>
      </c>
    </row>
    <row r="158" spans="1:6" x14ac:dyDescent="0.25">
      <c r="A158" s="48"/>
      <c r="B158" s="48"/>
      <c r="C158" s="48"/>
      <c r="D158" s="48"/>
      <c r="E158" s="14" t="s">
        <v>15</v>
      </c>
    </row>
    <row r="159" spans="1:6" x14ac:dyDescent="0.25">
      <c r="A159" s="5">
        <v>1</v>
      </c>
      <c r="B159" s="4" t="str">
        <f>"KARTHIK A/L RAGUNATHAN"</f>
        <v>KARTHIK A/L RAGUNATHAN</v>
      </c>
      <c r="C159" s="14" t="str">
        <f>"991221035611"</f>
        <v>991221035611</v>
      </c>
      <c r="D159" s="14" t="str">
        <f t="shared" ref="D159:D175" si="3">"MPP"</f>
        <v>MPP</v>
      </c>
      <c r="E159" s="30"/>
    </row>
    <row r="160" spans="1:6" x14ac:dyDescent="0.25">
      <c r="A160" s="5">
        <v>2</v>
      </c>
      <c r="B160" s="4" t="str">
        <f>"MOHAMAD SAMSUL ARIF BIN IDRUSSAIDI AKMAR"</f>
        <v>MOHAMAD SAMSUL ARIF BIN IDRUSSAIDI AKMAR</v>
      </c>
      <c r="C160" s="14" t="str">
        <f>"990723066499"</f>
        <v>990723066499</v>
      </c>
      <c r="D160" s="14" t="str">
        <f t="shared" si="3"/>
        <v>MPP</v>
      </c>
      <c r="E160" s="30"/>
    </row>
    <row r="161" spans="1:5" x14ac:dyDescent="0.25">
      <c r="A161" s="5">
        <v>3</v>
      </c>
      <c r="B161" s="4" t="str">
        <f>"MUHAMMAD ALIFF NAZRIEN BIN HAMERI"</f>
        <v>MUHAMMAD ALIFF NAZRIEN BIN HAMERI</v>
      </c>
      <c r="C161" s="14" t="str">
        <f>"990418065481"</f>
        <v>990418065481</v>
      </c>
      <c r="D161" s="14" t="str">
        <f t="shared" si="3"/>
        <v>MPP</v>
      </c>
      <c r="E161" s="30"/>
    </row>
    <row r="162" spans="1:5" x14ac:dyDescent="0.25">
      <c r="A162" s="5">
        <v>4</v>
      </c>
      <c r="B162" s="4" t="str">
        <f>"MUHAMMAD AMIR AMIRUN BIN ZAMRI"</f>
        <v>MUHAMMAD AMIR AMIRUN BIN ZAMRI</v>
      </c>
      <c r="C162" s="14" t="str">
        <f>"991119146729"</f>
        <v>991119146729</v>
      </c>
      <c r="D162" s="14" t="str">
        <f t="shared" si="3"/>
        <v>MPP</v>
      </c>
      <c r="E162" s="30"/>
    </row>
    <row r="163" spans="1:5" x14ac:dyDescent="0.25">
      <c r="A163" s="5">
        <v>5</v>
      </c>
      <c r="B163" s="4" t="str">
        <f>"MUHAMMAD AMIRUL SYAHID BIN ADNA"</f>
        <v>MUHAMMAD AMIRUL SYAHID BIN ADNA</v>
      </c>
      <c r="C163" s="14" t="str">
        <f>"990430105239"</f>
        <v>990430105239</v>
      </c>
      <c r="D163" s="14" t="str">
        <f t="shared" si="3"/>
        <v>MPP</v>
      </c>
      <c r="E163" s="30"/>
    </row>
    <row r="164" spans="1:5" x14ac:dyDescent="0.25">
      <c r="A164" s="5">
        <v>6</v>
      </c>
      <c r="B164" s="4" t="str">
        <f>"MUHAMMAD ASHRAF BIN MOHD NOOR"</f>
        <v>MUHAMMAD ASHRAF BIN MOHD NOOR</v>
      </c>
      <c r="C164" s="14" t="str">
        <f>"990404065915"</f>
        <v>990404065915</v>
      </c>
      <c r="D164" s="14" t="str">
        <f t="shared" si="3"/>
        <v>MPP</v>
      </c>
      <c r="E164" s="30"/>
    </row>
    <row r="165" spans="1:5" x14ac:dyDescent="0.25">
      <c r="A165" s="5">
        <v>7</v>
      </c>
      <c r="B165" s="4" t="str">
        <f>"MUHAMMAD AZMI SYARIFUDDIN BIN NAZAHAR"</f>
        <v>MUHAMMAD AZMI SYARIFUDDIN BIN NAZAHAR</v>
      </c>
      <c r="C165" s="14" t="str">
        <f>"990118065973"</f>
        <v>990118065973</v>
      </c>
      <c r="D165" s="14" t="str">
        <f t="shared" si="3"/>
        <v>MPP</v>
      </c>
      <c r="E165" s="30"/>
    </row>
    <row r="166" spans="1:5" x14ac:dyDescent="0.25">
      <c r="A166" s="5">
        <v>8</v>
      </c>
      <c r="B166" s="4" t="str">
        <f>"MUHAMMAD FIKRI BIN MOHAMAD"</f>
        <v>MUHAMMAD FIKRI BIN MOHAMAD</v>
      </c>
      <c r="C166" s="14" t="str">
        <f>"990209065821"</f>
        <v>990209065821</v>
      </c>
      <c r="D166" s="14" t="str">
        <f t="shared" si="3"/>
        <v>MPP</v>
      </c>
      <c r="E166" s="30"/>
    </row>
    <row r="167" spans="1:5" x14ac:dyDescent="0.25">
      <c r="A167" s="5">
        <v>9</v>
      </c>
      <c r="B167" s="4" t="str">
        <f>"MUHAMMAD HAIRIE BIN AMRAN"</f>
        <v>MUHAMMAD HAIRIE BIN AMRAN</v>
      </c>
      <c r="C167" s="14" t="str">
        <f>"990324065763"</f>
        <v>990324065763</v>
      </c>
      <c r="D167" s="14" t="str">
        <f t="shared" si="3"/>
        <v>MPP</v>
      </c>
      <c r="E167" s="30"/>
    </row>
    <row r="168" spans="1:5" x14ac:dyDescent="0.25">
      <c r="A168" s="5">
        <v>10</v>
      </c>
      <c r="B168" s="4" t="str">
        <f>"MUHAMMAD NAZMI BIN NAZRI"</f>
        <v>MUHAMMAD NAZMI BIN NAZRI</v>
      </c>
      <c r="C168" s="14" t="str">
        <f>"990927065447"</f>
        <v>990927065447</v>
      </c>
      <c r="D168" s="14" t="str">
        <f t="shared" si="3"/>
        <v>MPP</v>
      </c>
      <c r="E168" s="30"/>
    </row>
    <row r="169" spans="1:5" x14ac:dyDescent="0.25">
      <c r="A169" s="5">
        <v>11</v>
      </c>
      <c r="B169" s="4" t="str">
        <f>"MUHAMMAD NURHAQIL BIN NORZLAN"</f>
        <v>MUHAMMAD NURHAQIL BIN NORZLAN</v>
      </c>
      <c r="C169" s="14" t="str">
        <f>"990827066717"</f>
        <v>990827066717</v>
      </c>
      <c r="D169" s="14" t="str">
        <f t="shared" si="3"/>
        <v>MPP</v>
      </c>
      <c r="E169" s="30"/>
    </row>
    <row r="170" spans="1:5" x14ac:dyDescent="0.25">
      <c r="A170" s="5">
        <v>12</v>
      </c>
      <c r="B170" s="4" t="str">
        <f>"NUR NISA LIYANA BINTI IMRAM"</f>
        <v>NUR NISA LIYANA BINTI IMRAM</v>
      </c>
      <c r="C170" s="14" t="str">
        <f>"990607065640"</f>
        <v>990607065640</v>
      </c>
      <c r="D170" s="14" t="str">
        <f t="shared" si="3"/>
        <v>MPP</v>
      </c>
      <c r="E170" s="30"/>
    </row>
    <row r="171" spans="1:5" x14ac:dyDescent="0.25">
      <c r="A171" s="5">
        <v>13</v>
      </c>
      <c r="B171" s="4" t="str">
        <f>"SITI MASITAH BINTI MD ZAKARIA"</f>
        <v>SITI MASITAH BINTI MD ZAKARIA</v>
      </c>
      <c r="C171" s="14" t="str">
        <f>"990907086072"</f>
        <v>990907086072</v>
      </c>
      <c r="D171" s="14" t="str">
        <f t="shared" si="3"/>
        <v>MPP</v>
      </c>
      <c r="E171" s="30"/>
    </row>
    <row r="172" spans="1:5" x14ac:dyDescent="0.25">
      <c r="A172" s="5">
        <v>14</v>
      </c>
      <c r="B172" s="4" t="str">
        <f>"TENGKU MOHD ISKANDAR BIN TG SAARI"</f>
        <v>TENGKU MOHD ISKANDAR BIN TG SAARI</v>
      </c>
      <c r="C172" s="14" t="str">
        <f>"990904066199"</f>
        <v>990904066199</v>
      </c>
      <c r="D172" s="14" t="str">
        <f t="shared" si="3"/>
        <v>MPP</v>
      </c>
      <c r="E172" s="30"/>
    </row>
    <row r="173" spans="1:5" x14ac:dyDescent="0.25">
      <c r="A173" s="5">
        <v>15</v>
      </c>
      <c r="B173" s="4" t="str">
        <f>"WAN MUHAMMAD ALIF BIN WAN RAZANI"</f>
        <v>WAN MUHAMMAD ALIF BIN WAN RAZANI</v>
      </c>
      <c r="C173" s="14" t="str">
        <f>"990731145111"</f>
        <v>990731145111</v>
      </c>
      <c r="D173" s="14" t="str">
        <f t="shared" si="3"/>
        <v>MPP</v>
      </c>
      <c r="E173" s="30"/>
    </row>
    <row r="174" spans="1:5" x14ac:dyDescent="0.25">
      <c r="A174" s="5">
        <v>16</v>
      </c>
      <c r="B174" s="4" t="str">
        <f>"ZARIFA SYAZLIANA BINTI MOHAMAD SABRI"</f>
        <v>ZARIFA SYAZLIANA BINTI MOHAMAD SABRI</v>
      </c>
      <c r="C174" s="14" t="str">
        <f>"990207065596"</f>
        <v>990207065596</v>
      </c>
      <c r="D174" s="14" t="str">
        <f t="shared" si="3"/>
        <v>MPP</v>
      </c>
      <c r="E174" s="30"/>
    </row>
    <row r="175" spans="1:5" x14ac:dyDescent="0.25">
      <c r="A175" s="19">
        <v>17</v>
      </c>
      <c r="B175" s="20" t="str">
        <f>"ZULAIKHA BINTI KAMARAZAMAN"</f>
        <v>ZULAIKHA BINTI KAMARAZAMAN</v>
      </c>
      <c r="C175" s="21" t="str">
        <f>"990911066496"</f>
        <v>990911066496</v>
      </c>
      <c r="D175" s="21" t="str">
        <f t="shared" si="3"/>
        <v>MPP</v>
      </c>
      <c r="E175" s="31"/>
    </row>
    <row r="176" spans="1:5" x14ac:dyDescent="0.25">
      <c r="A176" s="22"/>
      <c r="B176" s="23"/>
      <c r="C176" s="24"/>
      <c r="D176" s="24"/>
      <c r="E176" s="23"/>
    </row>
    <row r="177" spans="1:5" x14ac:dyDescent="0.25">
      <c r="A177" s="6"/>
      <c r="B177" s="7"/>
      <c r="C177" s="15"/>
      <c r="D177" s="15"/>
      <c r="E177" s="7"/>
    </row>
    <row r="178" spans="1:5" x14ac:dyDescent="0.25">
      <c r="A178" s="6"/>
      <c r="B178" s="7"/>
      <c r="C178" s="15"/>
      <c r="D178" s="15"/>
      <c r="E178" s="7"/>
    </row>
    <row r="179" spans="1:5" x14ac:dyDescent="0.25">
      <c r="A179" s="6"/>
      <c r="B179" s="7"/>
      <c r="C179" s="15"/>
      <c r="D179" s="15"/>
      <c r="E179" s="7"/>
    </row>
    <row r="180" spans="1:5" x14ac:dyDescent="0.25">
      <c r="A180" s="6"/>
      <c r="B180" s="7"/>
      <c r="C180" s="15"/>
      <c r="D180" s="15"/>
      <c r="E180" s="7"/>
    </row>
    <row r="181" spans="1:5" x14ac:dyDescent="0.25">
      <c r="A181" s="6"/>
      <c r="B181" s="7"/>
      <c r="C181" s="15"/>
      <c r="D181" s="15"/>
      <c r="E181" s="7"/>
    </row>
    <row r="182" spans="1:5" x14ac:dyDescent="0.25">
      <c r="A182" s="6"/>
      <c r="B182" s="7"/>
      <c r="C182" s="15"/>
      <c r="D182" s="15"/>
      <c r="E182" s="7"/>
    </row>
    <row r="183" spans="1:5" x14ac:dyDescent="0.25">
      <c r="A183" s="6"/>
      <c r="B183" s="7"/>
      <c r="C183" s="15"/>
      <c r="D183" s="15"/>
      <c r="E183" s="7"/>
    </row>
    <row r="184" spans="1:5" x14ac:dyDescent="0.25">
      <c r="A184" s="6"/>
      <c r="B184" s="7"/>
      <c r="C184" s="15"/>
      <c r="D184" s="15"/>
      <c r="E184" s="7"/>
    </row>
    <row r="185" spans="1:5" x14ac:dyDescent="0.25">
      <c r="A185" s="6"/>
      <c r="B185" s="7"/>
      <c r="C185" s="15"/>
      <c r="D185" s="15"/>
      <c r="E185" s="7"/>
    </row>
    <row r="186" spans="1:5" x14ac:dyDescent="0.25">
      <c r="A186" s="6"/>
      <c r="B186" s="7"/>
      <c r="C186" s="15"/>
      <c r="D186" s="15"/>
      <c r="E186" s="7"/>
    </row>
    <row r="187" spans="1:5" x14ac:dyDescent="0.25">
      <c r="A187" s="6"/>
      <c r="B187" s="7"/>
      <c r="C187" s="15"/>
      <c r="D187" s="15"/>
      <c r="E187" s="7"/>
    </row>
    <row r="188" spans="1:5" x14ac:dyDescent="0.25">
      <c r="A188" s="6"/>
      <c r="B188" s="7"/>
      <c r="C188" s="15"/>
      <c r="D188" s="15"/>
      <c r="E188" s="7"/>
    </row>
    <row r="189" spans="1:5" x14ac:dyDescent="0.25">
      <c r="A189" s="6"/>
      <c r="B189" s="7"/>
      <c r="C189" s="15"/>
      <c r="D189" s="15"/>
      <c r="E189" s="7"/>
    </row>
    <row r="190" spans="1:5" x14ac:dyDescent="0.25">
      <c r="A190" s="6"/>
      <c r="B190" s="7"/>
      <c r="C190" s="15"/>
      <c r="D190" s="15"/>
      <c r="E190" s="7"/>
    </row>
    <row r="191" spans="1:5" x14ac:dyDescent="0.25">
      <c r="A191" s="3" t="s">
        <v>40</v>
      </c>
    </row>
    <row r="192" spans="1:5" x14ac:dyDescent="0.25">
      <c r="A192" s="3" t="s">
        <v>41</v>
      </c>
    </row>
    <row r="193" spans="1:6" x14ac:dyDescent="0.25">
      <c r="A193" s="3"/>
    </row>
    <row r="195" spans="1:6" x14ac:dyDescent="0.25">
      <c r="A195" s="49" t="s">
        <v>12</v>
      </c>
      <c r="B195" s="49"/>
      <c r="C195" s="49"/>
      <c r="D195" s="49"/>
      <c r="E195" s="49"/>
      <c r="F195" s="49"/>
    </row>
    <row r="196" spans="1:6" x14ac:dyDescent="0.25">
      <c r="A196" s="6"/>
      <c r="B196" s="7"/>
      <c r="C196" s="15"/>
      <c r="D196" s="15"/>
      <c r="E196" s="7"/>
    </row>
    <row r="197" spans="1:6" ht="15.75" x14ac:dyDescent="0.25">
      <c r="A197" s="52" t="s">
        <v>0</v>
      </c>
      <c r="B197" s="52"/>
      <c r="C197" s="52"/>
      <c r="D197" s="52"/>
      <c r="E197" s="52"/>
    </row>
    <row r="198" spans="1:6" ht="15.75" x14ac:dyDescent="0.25">
      <c r="A198" s="52" t="s">
        <v>1</v>
      </c>
      <c r="B198" s="52"/>
      <c r="C198" s="52"/>
      <c r="D198" s="52"/>
      <c r="E198" s="52"/>
    </row>
    <row r="199" spans="1:6" ht="15.75" x14ac:dyDescent="0.25">
      <c r="A199" s="53" t="s">
        <v>32</v>
      </c>
      <c r="B199" s="53"/>
      <c r="C199" s="53"/>
      <c r="D199" s="53"/>
      <c r="E199" s="53"/>
    </row>
    <row r="200" spans="1:6" ht="15.75" x14ac:dyDescent="0.25">
      <c r="A200" s="53" t="s">
        <v>2</v>
      </c>
      <c r="B200" s="53"/>
      <c r="C200" s="53"/>
      <c r="D200" s="53"/>
      <c r="E200" s="53"/>
    </row>
    <row r="201" spans="1:6" ht="15.75" x14ac:dyDescent="0.25">
      <c r="A201" s="1" t="s">
        <v>3</v>
      </c>
    </row>
    <row r="202" spans="1:6" x14ac:dyDescent="0.25">
      <c r="A202" s="51" t="s">
        <v>5</v>
      </c>
      <c r="B202" s="51"/>
      <c r="C202" s="11" t="s">
        <v>34</v>
      </c>
    </row>
    <row r="203" spans="1:6" x14ac:dyDescent="0.25">
      <c r="A203" s="2" t="s">
        <v>4</v>
      </c>
    </row>
    <row r="204" spans="1:6" x14ac:dyDescent="0.25">
      <c r="A204" s="51" t="s">
        <v>27</v>
      </c>
      <c r="B204" s="51"/>
      <c r="C204" s="11" t="s">
        <v>13</v>
      </c>
    </row>
    <row r="205" spans="1:6" x14ac:dyDescent="0.25">
      <c r="A205" s="27"/>
      <c r="B205" s="27"/>
      <c r="C205" s="11"/>
    </row>
    <row r="206" spans="1:6" ht="31.5" x14ac:dyDescent="0.25">
      <c r="A206" s="48" t="s">
        <v>6</v>
      </c>
      <c r="B206" s="48" t="s">
        <v>7</v>
      </c>
      <c r="C206" s="48" t="s">
        <v>8</v>
      </c>
      <c r="D206" s="48" t="s">
        <v>9</v>
      </c>
      <c r="E206" s="26" t="s">
        <v>10</v>
      </c>
    </row>
    <row r="207" spans="1:6" x14ac:dyDescent="0.25">
      <c r="A207" s="48"/>
      <c r="B207" s="48"/>
      <c r="C207" s="48"/>
      <c r="D207" s="48"/>
      <c r="E207" s="14" t="s">
        <v>15</v>
      </c>
    </row>
    <row r="208" spans="1:6" x14ac:dyDescent="0.25">
      <c r="A208" s="5">
        <v>1</v>
      </c>
      <c r="B208" s="4" t="str">
        <f>"ADNAN FADLI BIN SAH PRI"</f>
        <v>ADNAN FADLI BIN SAH PRI</v>
      </c>
      <c r="C208" s="14" t="str">
        <f>"990527065755"</f>
        <v>990527065755</v>
      </c>
      <c r="D208" s="14" t="str">
        <f t="shared" ref="D208:D227" si="4">"MTA"</f>
        <v>MTA</v>
      </c>
      <c r="E208" s="30"/>
    </row>
    <row r="209" spans="1:5" x14ac:dyDescent="0.25">
      <c r="A209" s="5">
        <v>2</v>
      </c>
      <c r="B209" s="4" t="str">
        <f>"AHMAD ADHA BIN MOHAMAD TAHAR"</f>
        <v>AHMAD ADHA BIN MOHAMAD TAHAR</v>
      </c>
      <c r="C209" s="14" t="str">
        <f>"990328065779"</f>
        <v>990328065779</v>
      </c>
      <c r="D209" s="14" t="str">
        <f t="shared" si="4"/>
        <v>MTA</v>
      </c>
      <c r="E209" s="30"/>
    </row>
    <row r="210" spans="1:5" x14ac:dyDescent="0.25">
      <c r="A210" s="5">
        <v>3</v>
      </c>
      <c r="B210" s="4" t="str">
        <f>"AHMAD IKMAL BIN ISHAK"</f>
        <v>AHMAD IKMAL BIN ISHAK</v>
      </c>
      <c r="C210" s="14" t="str">
        <f>"991207065865"</f>
        <v>991207065865</v>
      </c>
      <c r="D210" s="14" t="str">
        <f t="shared" si="4"/>
        <v>MTA</v>
      </c>
      <c r="E210" s="30"/>
    </row>
    <row r="211" spans="1:5" x14ac:dyDescent="0.25">
      <c r="A211" s="5">
        <v>4</v>
      </c>
      <c r="B211" s="4" t="str">
        <f>"AMIR HAMZAH BIN KAMARUL AZLAN"</f>
        <v>AMIR HAMZAH BIN KAMARUL AZLAN</v>
      </c>
      <c r="C211" s="14" t="str">
        <f>"990304015435"</f>
        <v>990304015435</v>
      </c>
      <c r="D211" s="14" t="str">
        <f t="shared" si="4"/>
        <v>MTA</v>
      </c>
      <c r="E211" s="30"/>
    </row>
    <row r="212" spans="1:5" x14ac:dyDescent="0.25">
      <c r="A212" s="5">
        <v>5</v>
      </c>
      <c r="B212" s="4" t="str">
        <f>"KHAIROL HAKIMI BIN ZULKEFLI"</f>
        <v>KHAIROL HAKIMI BIN ZULKEFLI</v>
      </c>
      <c r="C212" s="14" t="str">
        <f>"990218066009"</f>
        <v>990218066009</v>
      </c>
      <c r="D212" s="14" t="str">
        <f t="shared" si="4"/>
        <v>MTA</v>
      </c>
      <c r="E212" s="30"/>
    </row>
    <row r="213" spans="1:5" x14ac:dyDescent="0.25">
      <c r="A213" s="5">
        <v>6</v>
      </c>
      <c r="B213" s="4" t="str">
        <f>"MOHAMAD IQMAL SYAFIQ BIN MOHD SHAKERI"</f>
        <v>MOHAMAD IQMAL SYAFIQ BIN MOHD SHAKERI</v>
      </c>
      <c r="C213" s="14" t="str">
        <f>"990416065461"</f>
        <v>990416065461</v>
      </c>
      <c r="D213" s="14" t="str">
        <f t="shared" si="4"/>
        <v>MTA</v>
      </c>
      <c r="E213" s="30"/>
    </row>
    <row r="214" spans="1:5" x14ac:dyDescent="0.25">
      <c r="A214" s="5">
        <v>7</v>
      </c>
      <c r="B214" s="4" t="str">
        <f>"MUHAMAD SOLIHIN BIN SUHAIMI"</f>
        <v>MUHAMAD SOLIHIN BIN SUHAIMI</v>
      </c>
      <c r="C214" s="14" t="str">
        <f>"991121065223"</f>
        <v>991121065223</v>
      </c>
      <c r="D214" s="14" t="str">
        <f t="shared" si="4"/>
        <v>MTA</v>
      </c>
      <c r="E214" s="30"/>
    </row>
    <row r="215" spans="1:5" x14ac:dyDescent="0.25">
      <c r="A215" s="5">
        <v>8</v>
      </c>
      <c r="B215" s="4" t="str">
        <f>"MUHAMAD ZAMZURI BIN YUSLEE"</f>
        <v>MUHAMAD ZAMZURI BIN YUSLEE</v>
      </c>
      <c r="C215" s="14" t="str">
        <f>"990324065077"</f>
        <v>990324065077</v>
      </c>
      <c r="D215" s="14" t="str">
        <f t="shared" si="4"/>
        <v>MTA</v>
      </c>
      <c r="E215" s="30"/>
    </row>
    <row r="216" spans="1:5" x14ac:dyDescent="0.25">
      <c r="A216" s="5">
        <v>9</v>
      </c>
      <c r="B216" s="4" t="str">
        <f>"MUHAMMAD AFIQ BIN NORDIN"</f>
        <v>MUHAMMAD AFIQ BIN NORDIN</v>
      </c>
      <c r="C216" s="14" t="str">
        <f>"991216065437"</f>
        <v>991216065437</v>
      </c>
      <c r="D216" s="14" t="str">
        <f t="shared" si="4"/>
        <v>MTA</v>
      </c>
      <c r="E216" s="30"/>
    </row>
    <row r="217" spans="1:5" x14ac:dyDescent="0.25">
      <c r="A217" s="5">
        <v>10</v>
      </c>
      <c r="B217" s="4" t="str">
        <f>"MUHAMMAD AZWAN FIKRY BIN MUHAMMAD HISHAM"</f>
        <v>MUHAMMAD AZWAN FIKRY BIN MUHAMMAD HISHAM</v>
      </c>
      <c r="C217" s="14" t="str">
        <f>"990816066519"</f>
        <v>990816066519</v>
      </c>
      <c r="D217" s="14" t="str">
        <f t="shared" si="4"/>
        <v>MTA</v>
      </c>
      <c r="E217" s="30"/>
    </row>
    <row r="218" spans="1:5" x14ac:dyDescent="0.25">
      <c r="A218" s="5">
        <v>11</v>
      </c>
      <c r="B218" s="4" t="str">
        <f>"MUHAMMAD FARIES BIN MOHD NAZARI"</f>
        <v>MUHAMMAD FARIES BIN MOHD NAZARI</v>
      </c>
      <c r="C218" s="14" t="str">
        <f>"990920035499"</f>
        <v>990920035499</v>
      </c>
      <c r="D218" s="14" t="str">
        <f t="shared" si="4"/>
        <v>MTA</v>
      </c>
      <c r="E218" s="30"/>
    </row>
    <row r="219" spans="1:5" x14ac:dyDescent="0.25">
      <c r="A219" s="5">
        <v>12</v>
      </c>
      <c r="B219" s="4" t="str">
        <f>"MUHAMMAD FIRDAUS BIN HAZMAN"</f>
        <v>MUHAMMAD FIRDAUS BIN HAZMAN</v>
      </c>
      <c r="C219" s="14" t="str">
        <f>"990407065371"</f>
        <v>990407065371</v>
      </c>
      <c r="D219" s="14" t="str">
        <f t="shared" si="4"/>
        <v>MTA</v>
      </c>
      <c r="E219" s="30"/>
    </row>
    <row r="220" spans="1:5" x14ac:dyDescent="0.25">
      <c r="A220" s="5">
        <v>13</v>
      </c>
      <c r="B220" s="4" t="str">
        <f>"MUHAMMAD HAFIZAM BIN NASRUL"</f>
        <v>MUHAMMAD HAFIZAM BIN NASRUL</v>
      </c>
      <c r="C220" s="14" t="str">
        <f>"990518065809"</f>
        <v>990518065809</v>
      </c>
      <c r="D220" s="14" t="str">
        <f t="shared" si="4"/>
        <v>MTA</v>
      </c>
      <c r="E220" s="30"/>
    </row>
    <row r="221" spans="1:5" x14ac:dyDescent="0.25">
      <c r="A221" s="5">
        <v>14</v>
      </c>
      <c r="B221" s="4" t="str">
        <f>"MUHAMMAD HAKIMI BIN SAPIA'E"</f>
        <v>MUHAMMAD HAKIMI BIN SAPIA'E</v>
      </c>
      <c r="C221" s="14" t="str">
        <f>"990301065971"</f>
        <v>990301065971</v>
      </c>
      <c r="D221" s="14" t="str">
        <f t="shared" si="4"/>
        <v>MTA</v>
      </c>
      <c r="E221" s="30"/>
    </row>
    <row r="222" spans="1:5" x14ac:dyDescent="0.25">
      <c r="A222" s="5">
        <v>15</v>
      </c>
      <c r="B222" s="4" t="str">
        <f>"MUHAMMAD LUQMAN BIN MD NOOR"</f>
        <v>MUHAMMAD LUQMAN BIN MD NOOR</v>
      </c>
      <c r="C222" s="14" t="str">
        <f>"990517035819"</f>
        <v>990517035819</v>
      </c>
      <c r="D222" s="14" t="str">
        <f t="shared" si="4"/>
        <v>MTA</v>
      </c>
      <c r="E222" s="30"/>
    </row>
    <row r="223" spans="1:5" x14ac:dyDescent="0.25">
      <c r="A223" s="5">
        <v>16</v>
      </c>
      <c r="B223" s="4" t="str">
        <f>"MUHAMMAD NIZAM BIN KAMARUDDIN"</f>
        <v>MUHAMMAD NIZAM BIN KAMARUDDIN</v>
      </c>
      <c r="C223" s="14" t="str">
        <f>"991215145857"</f>
        <v>991215145857</v>
      </c>
      <c r="D223" s="14" t="str">
        <f t="shared" si="4"/>
        <v>MTA</v>
      </c>
      <c r="E223" s="30"/>
    </row>
    <row r="224" spans="1:5" x14ac:dyDescent="0.25">
      <c r="A224" s="5">
        <v>17</v>
      </c>
      <c r="B224" s="4" t="str">
        <f>"MUHAMMAD SYAKIR BIN JAMALUDIN"</f>
        <v>MUHAMMAD SYAKIR BIN JAMALUDIN</v>
      </c>
      <c r="C224" s="14" t="str">
        <f>"990714065873"</f>
        <v>990714065873</v>
      </c>
      <c r="D224" s="14" t="str">
        <f t="shared" si="4"/>
        <v>MTA</v>
      </c>
      <c r="E224" s="30"/>
    </row>
    <row r="225" spans="1:5" x14ac:dyDescent="0.25">
      <c r="A225" s="5">
        <v>18</v>
      </c>
      <c r="B225" s="4" t="str">
        <f>"MUHAMMAD ZULKHAIRI BIN MOHD ISMAWI"</f>
        <v>MUHAMMAD ZULKHAIRI BIN MOHD ISMAWI</v>
      </c>
      <c r="C225" s="14" t="str">
        <f>"990602107311"</f>
        <v>990602107311</v>
      </c>
      <c r="D225" s="14" t="str">
        <f t="shared" si="4"/>
        <v>MTA</v>
      </c>
      <c r="E225" s="30"/>
    </row>
    <row r="226" spans="1:5" x14ac:dyDescent="0.25">
      <c r="A226" s="5">
        <v>19</v>
      </c>
      <c r="B226" s="4" t="str">
        <f>"NORHAMIZAN BIN ZAMRI"</f>
        <v>NORHAMIZAN BIN ZAMRI</v>
      </c>
      <c r="C226" s="14" t="str">
        <f>"990512035633"</f>
        <v>990512035633</v>
      </c>
      <c r="D226" s="14" t="str">
        <f t="shared" si="4"/>
        <v>MTA</v>
      </c>
      <c r="E226" s="30"/>
    </row>
    <row r="227" spans="1:5" x14ac:dyDescent="0.25">
      <c r="A227" s="19">
        <v>20</v>
      </c>
      <c r="B227" s="20" t="str">
        <f>"RAJA AMMAR ZAQWAN BIN RAJA AFINDI"</f>
        <v>RAJA AMMAR ZAQWAN BIN RAJA AFINDI</v>
      </c>
      <c r="C227" s="21" t="str">
        <f>"990928065385"</f>
        <v>990928065385</v>
      </c>
      <c r="D227" s="21" t="str">
        <f t="shared" si="4"/>
        <v>MTA</v>
      </c>
      <c r="E227" s="31"/>
    </row>
    <row r="228" spans="1:5" x14ac:dyDescent="0.25">
      <c r="A228" s="22"/>
      <c r="B228" s="23"/>
      <c r="C228" s="24"/>
      <c r="D228" s="24"/>
      <c r="E228" s="23"/>
    </row>
    <row r="229" spans="1:5" x14ac:dyDescent="0.25">
      <c r="A229" s="6"/>
      <c r="B229" s="7"/>
      <c r="C229" s="15"/>
      <c r="D229" s="15"/>
      <c r="E229" s="7"/>
    </row>
    <row r="230" spans="1:5" x14ac:dyDescent="0.25">
      <c r="A230" s="6"/>
      <c r="B230" s="7"/>
      <c r="C230" s="15"/>
      <c r="D230" s="15"/>
      <c r="E230" s="7"/>
    </row>
    <row r="231" spans="1:5" x14ac:dyDescent="0.25">
      <c r="A231" s="6"/>
      <c r="B231" s="7"/>
      <c r="C231" s="15"/>
      <c r="D231" s="15"/>
      <c r="E231" s="7"/>
    </row>
    <row r="232" spans="1:5" x14ac:dyDescent="0.25">
      <c r="A232" s="6"/>
      <c r="B232" s="7"/>
      <c r="C232" s="15"/>
      <c r="D232" s="15"/>
      <c r="E232" s="7"/>
    </row>
    <row r="233" spans="1:5" x14ac:dyDescent="0.25">
      <c r="A233" s="6"/>
      <c r="B233" s="7"/>
      <c r="C233" s="15"/>
      <c r="D233" s="15"/>
      <c r="E233" s="7"/>
    </row>
    <row r="234" spans="1:5" x14ac:dyDescent="0.25">
      <c r="A234" s="6"/>
      <c r="B234" s="7"/>
      <c r="C234" s="15"/>
      <c r="D234" s="15"/>
      <c r="E234" s="7"/>
    </row>
    <row r="235" spans="1:5" x14ac:dyDescent="0.25">
      <c r="A235" s="6"/>
      <c r="B235" s="7"/>
      <c r="C235" s="15"/>
      <c r="D235" s="15"/>
      <c r="E235" s="7"/>
    </row>
    <row r="236" spans="1:5" x14ac:dyDescent="0.25">
      <c r="A236" s="6"/>
      <c r="B236" s="7"/>
      <c r="C236" s="15"/>
      <c r="D236" s="15"/>
      <c r="E236" s="7"/>
    </row>
    <row r="237" spans="1:5" x14ac:dyDescent="0.25">
      <c r="A237" s="6"/>
      <c r="B237" s="7"/>
      <c r="C237" s="15"/>
      <c r="D237" s="15"/>
      <c r="E237" s="7"/>
    </row>
    <row r="238" spans="1:5" x14ac:dyDescent="0.25">
      <c r="A238" s="6"/>
      <c r="B238" s="7"/>
      <c r="C238" s="15"/>
      <c r="D238" s="15"/>
      <c r="E238" s="7"/>
    </row>
    <row r="239" spans="1:5" x14ac:dyDescent="0.25">
      <c r="A239" s="6"/>
      <c r="B239" s="7"/>
      <c r="C239" s="15"/>
      <c r="D239" s="15"/>
      <c r="E239" s="7"/>
    </row>
    <row r="240" spans="1:5" x14ac:dyDescent="0.25">
      <c r="A240" s="3" t="s">
        <v>40</v>
      </c>
    </row>
    <row r="241" spans="1:6" x14ac:dyDescent="0.25">
      <c r="A241" s="3" t="s">
        <v>41</v>
      </c>
    </row>
    <row r="242" spans="1:6" x14ac:dyDescent="0.25">
      <c r="A242" s="3"/>
    </row>
    <row r="244" spans="1:6" x14ac:dyDescent="0.25">
      <c r="A244" s="49" t="s">
        <v>12</v>
      </c>
      <c r="B244" s="49"/>
      <c r="C244" s="49"/>
      <c r="D244" s="49"/>
      <c r="E244" s="49"/>
      <c r="F244" s="49"/>
    </row>
    <row r="245" spans="1:6" x14ac:dyDescent="0.25">
      <c r="A245" s="6"/>
      <c r="B245" s="7"/>
      <c r="C245" s="15"/>
      <c r="D245" s="15"/>
      <c r="E245" s="7"/>
    </row>
    <row r="246" spans="1:6" ht="15.75" x14ac:dyDescent="0.25">
      <c r="A246" s="52" t="s">
        <v>0</v>
      </c>
      <c r="B246" s="52"/>
      <c r="C246" s="52"/>
      <c r="D246" s="52"/>
      <c r="E246" s="52"/>
    </row>
    <row r="247" spans="1:6" ht="15.75" x14ac:dyDescent="0.25">
      <c r="A247" s="52" t="s">
        <v>1</v>
      </c>
      <c r="B247" s="52"/>
      <c r="C247" s="52"/>
      <c r="D247" s="52"/>
      <c r="E247" s="52"/>
    </row>
    <row r="248" spans="1:6" ht="15.75" x14ac:dyDescent="0.25">
      <c r="A248" s="53" t="s">
        <v>32</v>
      </c>
      <c r="B248" s="53"/>
      <c r="C248" s="53"/>
      <c r="D248" s="53"/>
      <c r="E248" s="53"/>
    </row>
    <row r="249" spans="1:6" ht="15.75" x14ac:dyDescent="0.25">
      <c r="A249" s="53" t="s">
        <v>2</v>
      </c>
      <c r="B249" s="53"/>
      <c r="C249" s="53"/>
      <c r="D249" s="53"/>
      <c r="E249" s="53"/>
    </row>
    <row r="250" spans="1:6" ht="15.75" x14ac:dyDescent="0.25">
      <c r="A250" s="1" t="s">
        <v>3</v>
      </c>
    </row>
    <row r="251" spans="1:6" x14ac:dyDescent="0.25">
      <c r="A251" s="51" t="s">
        <v>5</v>
      </c>
      <c r="B251" s="51"/>
      <c r="C251" s="11" t="s">
        <v>34</v>
      </c>
    </row>
    <row r="252" spans="1:6" x14ac:dyDescent="0.25">
      <c r="A252" s="2" t="s">
        <v>4</v>
      </c>
    </row>
    <row r="253" spans="1:6" x14ac:dyDescent="0.25">
      <c r="A253" s="51" t="s">
        <v>29</v>
      </c>
      <c r="B253" s="51"/>
      <c r="C253" s="11" t="s">
        <v>13</v>
      </c>
    </row>
    <row r="254" spans="1:6" x14ac:dyDescent="0.25">
      <c r="A254" s="27"/>
      <c r="B254" s="27"/>
      <c r="C254" s="11"/>
    </row>
    <row r="255" spans="1:6" ht="31.5" x14ac:dyDescent="0.25">
      <c r="A255" s="54" t="s">
        <v>6</v>
      </c>
      <c r="B255" s="54" t="s">
        <v>7</v>
      </c>
      <c r="C255" s="54" t="s">
        <v>8</v>
      </c>
      <c r="D255" s="54" t="s">
        <v>9</v>
      </c>
      <c r="E255" s="26" t="s">
        <v>10</v>
      </c>
    </row>
    <row r="256" spans="1:6" ht="15" customHeight="1" x14ac:dyDescent="0.25">
      <c r="A256" s="55"/>
      <c r="B256" s="55"/>
      <c r="C256" s="55"/>
      <c r="D256" s="55"/>
      <c r="E256" s="14" t="s">
        <v>15</v>
      </c>
    </row>
    <row r="257" spans="1:5" x14ac:dyDescent="0.25">
      <c r="A257" s="5">
        <v>1</v>
      </c>
      <c r="B257" s="4" t="str">
        <f>"AFWAN SABIQ BIN MOHD NOOR RAMDZOM"</f>
        <v>AFWAN SABIQ BIN MOHD NOOR RAMDZOM</v>
      </c>
      <c r="C257" s="14" t="str">
        <f>"990802066577"</f>
        <v>990802066577</v>
      </c>
      <c r="D257" s="14" t="str">
        <f t="shared" ref="D257:D280" si="5">"MTK"</f>
        <v>MTK</v>
      </c>
      <c r="E257" s="30"/>
    </row>
    <row r="258" spans="1:5" x14ac:dyDescent="0.25">
      <c r="A258" s="5">
        <v>2</v>
      </c>
      <c r="B258" s="4" t="str">
        <f>"AHMAD FIQRI BIN MOHAMAD ROSLI"</f>
        <v>AHMAD FIQRI BIN MOHAMAD ROSLI</v>
      </c>
      <c r="C258" s="14" t="str">
        <f>"990610065449"</f>
        <v>990610065449</v>
      </c>
      <c r="D258" s="14" t="str">
        <f t="shared" si="5"/>
        <v>MTK</v>
      </c>
      <c r="E258" s="30"/>
    </row>
    <row r="259" spans="1:5" x14ac:dyDescent="0.25">
      <c r="A259" s="5">
        <v>3</v>
      </c>
      <c r="B259" s="4" t="str">
        <f>"AHMAD ZAIHAR BIN ZAB SAIFOLADZHAR"</f>
        <v>AHMAD ZAIHAR BIN ZAB SAIFOLADZHAR</v>
      </c>
      <c r="C259" s="14" t="str">
        <f>"990821146601"</f>
        <v>990821146601</v>
      </c>
      <c r="D259" s="14" t="str">
        <f t="shared" si="5"/>
        <v>MTK</v>
      </c>
      <c r="E259" s="30"/>
    </row>
    <row r="260" spans="1:5" x14ac:dyDescent="0.25">
      <c r="A260" s="5">
        <v>4</v>
      </c>
      <c r="B260" s="4" t="str">
        <f>"AZIZUL FIKRI BIN ISMAIL"</f>
        <v>AZIZUL FIKRI BIN ISMAIL</v>
      </c>
      <c r="C260" s="14" t="str">
        <f>"990217065071"</f>
        <v>990217065071</v>
      </c>
      <c r="D260" s="14" t="str">
        <f t="shared" si="5"/>
        <v>MTK</v>
      </c>
      <c r="E260" s="30"/>
    </row>
    <row r="261" spans="1:5" x14ac:dyDescent="0.25">
      <c r="A261" s="5">
        <v>5</v>
      </c>
      <c r="B261" s="4" t="str">
        <f>"ISQANDAR ZULQARNAIN BIN NOR HALIM"</f>
        <v>ISQANDAR ZULQARNAIN BIN NOR HALIM</v>
      </c>
      <c r="C261" s="14" t="str">
        <f>"990801066639"</f>
        <v>990801066639</v>
      </c>
      <c r="D261" s="14" t="str">
        <f t="shared" si="5"/>
        <v>MTK</v>
      </c>
      <c r="E261" s="30"/>
    </row>
    <row r="262" spans="1:5" x14ac:dyDescent="0.25">
      <c r="A262" s="5">
        <v>6</v>
      </c>
      <c r="B262" s="4" t="str">
        <f>"KHAIRUL RIDUAN BIN KHAIRUDIN"</f>
        <v>KHAIRUL RIDUAN BIN KHAIRUDIN</v>
      </c>
      <c r="C262" s="14" t="str">
        <f>"990910065475"</f>
        <v>990910065475</v>
      </c>
      <c r="D262" s="14" t="str">
        <f t="shared" si="5"/>
        <v>MTK</v>
      </c>
      <c r="E262" s="30"/>
    </row>
    <row r="263" spans="1:5" x14ac:dyDescent="0.25">
      <c r="A263" s="5">
        <v>7</v>
      </c>
      <c r="B263" s="4" t="str">
        <f>"LUKMAN HAKIM BIN AMRAN"</f>
        <v>LUKMAN HAKIM BIN AMRAN</v>
      </c>
      <c r="C263" s="14" t="str">
        <f>"991128066149"</f>
        <v>991128066149</v>
      </c>
      <c r="D263" s="14" t="str">
        <f t="shared" si="5"/>
        <v>MTK</v>
      </c>
      <c r="E263" s="30"/>
    </row>
    <row r="264" spans="1:5" x14ac:dyDescent="0.25">
      <c r="A264" s="5">
        <v>8</v>
      </c>
      <c r="B264" s="4" t="str">
        <f>"MALINDRA BIN MOHD NOR"</f>
        <v>MALINDRA BIN MOHD NOR</v>
      </c>
      <c r="C264" s="14" t="str">
        <f>"991214065599"</f>
        <v>991214065599</v>
      </c>
      <c r="D264" s="14" t="str">
        <f t="shared" si="5"/>
        <v>MTK</v>
      </c>
      <c r="E264" s="30"/>
    </row>
    <row r="265" spans="1:5" x14ac:dyDescent="0.25">
      <c r="A265" s="5">
        <v>9</v>
      </c>
      <c r="B265" s="4" t="str">
        <f>"MUHAMAD ADWA TAUFIQ BIN AZIZAN"</f>
        <v>MUHAMAD ADWA TAUFIQ BIN AZIZAN</v>
      </c>
      <c r="C265" s="14" t="str">
        <f>"991226066097"</f>
        <v>991226066097</v>
      </c>
      <c r="D265" s="14" t="str">
        <f t="shared" si="5"/>
        <v>MTK</v>
      </c>
      <c r="E265" s="30"/>
    </row>
    <row r="266" spans="1:5" x14ac:dyDescent="0.25">
      <c r="A266" s="5">
        <v>10</v>
      </c>
      <c r="B266" s="4" t="str">
        <f>"MUHAMAD ARIF HAKIMIN BIN MUHAMAD YUSOH"</f>
        <v>MUHAMAD ARIF HAKIMIN BIN MUHAMAD YUSOH</v>
      </c>
      <c r="C266" s="14" t="str">
        <f>"991008146443"</f>
        <v>991008146443</v>
      </c>
      <c r="D266" s="14" t="str">
        <f t="shared" si="5"/>
        <v>MTK</v>
      </c>
      <c r="E266" s="30"/>
    </row>
    <row r="267" spans="1:5" x14ac:dyDescent="0.25">
      <c r="A267" s="5">
        <v>11</v>
      </c>
      <c r="B267" s="4" t="str">
        <f>"MUHAMMAD ADIB SYAHIR BIN ABDULLAH"</f>
        <v>MUHAMMAD ADIB SYAHIR BIN ABDULLAH</v>
      </c>
      <c r="C267" s="14" t="str">
        <f>"990504146691"</f>
        <v>990504146691</v>
      </c>
      <c r="D267" s="14" t="str">
        <f t="shared" si="5"/>
        <v>MTK</v>
      </c>
      <c r="E267" s="30"/>
    </row>
    <row r="268" spans="1:5" x14ac:dyDescent="0.25">
      <c r="A268" s="5">
        <v>12</v>
      </c>
      <c r="B268" s="4" t="str">
        <f>"MUHAMMAD AIKAL BIN ALIAS"</f>
        <v>MUHAMMAD AIKAL BIN ALIAS</v>
      </c>
      <c r="C268" s="14" t="str">
        <f>"990410065903"</f>
        <v>990410065903</v>
      </c>
      <c r="D268" s="14" t="str">
        <f t="shared" si="5"/>
        <v>MTK</v>
      </c>
      <c r="E268" s="30"/>
    </row>
    <row r="269" spans="1:5" x14ac:dyDescent="0.25">
      <c r="A269" s="5">
        <v>13</v>
      </c>
      <c r="B269" s="4" t="str">
        <f>"MUHAMMAD AMIRUL FIQRI BIN MOHD NADZARI"</f>
        <v>MUHAMMAD AMIRUL FIQRI BIN MOHD NADZARI</v>
      </c>
      <c r="C269" s="14" t="str">
        <f>"990715065701"</f>
        <v>990715065701</v>
      </c>
      <c r="D269" s="14" t="str">
        <f t="shared" si="5"/>
        <v>MTK</v>
      </c>
      <c r="E269" s="30"/>
    </row>
    <row r="270" spans="1:5" x14ac:dyDescent="0.25">
      <c r="A270" s="5">
        <v>14</v>
      </c>
      <c r="B270" s="4" t="str">
        <f>"MUHAMMAD FADZLI BIN JOHARI"</f>
        <v>MUHAMMAD FADZLI BIN JOHARI</v>
      </c>
      <c r="C270" s="14" t="str">
        <f>"990817066633"</f>
        <v>990817066633</v>
      </c>
      <c r="D270" s="14" t="str">
        <f t="shared" si="5"/>
        <v>MTK</v>
      </c>
      <c r="E270" s="30"/>
    </row>
    <row r="271" spans="1:5" x14ac:dyDescent="0.25">
      <c r="A271" s="5">
        <v>15</v>
      </c>
      <c r="B271" s="4" t="str">
        <f>"MUHAMMAD FARIDZUDDIN BIN MOHD ZUKI"</f>
        <v>MUHAMMAD FARIDZUDDIN BIN MOHD ZUKI</v>
      </c>
      <c r="C271" s="14" t="str">
        <f>"990623065675"</f>
        <v>990623065675</v>
      </c>
      <c r="D271" s="14" t="str">
        <f t="shared" si="5"/>
        <v>MTK</v>
      </c>
      <c r="E271" s="30"/>
    </row>
    <row r="272" spans="1:5" x14ac:dyDescent="0.25">
      <c r="A272" s="5">
        <v>16</v>
      </c>
      <c r="B272" s="4" t="str">
        <f>"MUHAMMAD HAFIZI RASHDI BIN HUSAIN"</f>
        <v>MUHAMMAD HAFIZI RASHDI BIN HUSAIN</v>
      </c>
      <c r="C272" s="14" t="str">
        <f>"990528065431"</f>
        <v>990528065431</v>
      </c>
      <c r="D272" s="14" t="str">
        <f t="shared" si="5"/>
        <v>MTK</v>
      </c>
      <c r="E272" s="30"/>
    </row>
    <row r="273" spans="1:5" x14ac:dyDescent="0.25">
      <c r="A273" s="5">
        <v>17</v>
      </c>
      <c r="B273" s="4" t="str">
        <f>"MUHAMMAD NA'EEM NAUFAL BIN MOHD SHARIF"</f>
        <v>MUHAMMAD NA'EEM NAUFAL BIN MOHD SHARIF</v>
      </c>
      <c r="C273" s="14" t="str">
        <f>"990817145761"</f>
        <v>990817145761</v>
      </c>
      <c r="D273" s="14" t="str">
        <f t="shared" si="5"/>
        <v>MTK</v>
      </c>
      <c r="E273" s="30"/>
    </row>
    <row r="274" spans="1:5" x14ac:dyDescent="0.25">
      <c r="A274" s="5">
        <v>18</v>
      </c>
      <c r="B274" s="4" t="str">
        <f>"MUHAMMAD NOR SALBUNIE BIN ABDUL MAJID"</f>
        <v>MUHAMMAD NOR SALBUNIE BIN ABDUL MAJID</v>
      </c>
      <c r="C274" s="14" t="str">
        <f>"991111065051"</f>
        <v>991111065051</v>
      </c>
      <c r="D274" s="14" t="str">
        <f t="shared" si="5"/>
        <v>MTK</v>
      </c>
      <c r="E274" s="30"/>
    </row>
    <row r="275" spans="1:5" x14ac:dyDescent="0.25">
      <c r="A275" s="5">
        <v>19</v>
      </c>
      <c r="B275" s="4" t="str">
        <f>"MUHAMMAD RIZAL BIN ISMAIL"</f>
        <v>MUHAMMAD RIZAL BIN ISMAIL</v>
      </c>
      <c r="C275" s="14" t="str">
        <f>"991021066325"</f>
        <v>991021066325</v>
      </c>
      <c r="D275" s="14" t="str">
        <f t="shared" si="5"/>
        <v>MTK</v>
      </c>
      <c r="E275" s="30"/>
    </row>
    <row r="276" spans="1:5" x14ac:dyDescent="0.25">
      <c r="A276" s="5">
        <v>20</v>
      </c>
      <c r="B276" s="4" t="str">
        <f>"MUHAMMAD SHAHRIL BIN MOHD ZAINUDDIN"</f>
        <v>MUHAMMAD SHAHRIL BIN MOHD ZAINUDDIN</v>
      </c>
      <c r="C276" s="14" t="str">
        <f>"980831065515"</f>
        <v>980831065515</v>
      </c>
      <c r="D276" s="14" t="str">
        <f t="shared" si="5"/>
        <v>MTK</v>
      </c>
      <c r="E276" s="30"/>
    </row>
    <row r="277" spans="1:5" x14ac:dyDescent="0.25">
      <c r="A277" s="5">
        <v>21</v>
      </c>
      <c r="B277" s="4" t="str">
        <f>"MUHAMMAD SOLLEH BIN KAMALUDIN"</f>
        <v>MUHAMMAD SOLLEH BIN KAMALUDIN</v>
      </c>
      <c r="C277" s="14" t="str">
        <f>"990430066073"</f>
        <v>990430066073</v>
      </c>
      <c r="D277" s="14" t="str">
        <f t="shared" si="5"/>
        <v>MTK</v>
      </c>
      <c r="E277" s="30"/>
    </row>
    <row r="278" spans="1:5" x14ac:dyDescent="0.25">
      <c r="A278" s="5">
        <v>22</v>
      </c>
      <c r="B278" s="4" t="str">
        <f>"MUHAMMAD TAUFIQ BIN ROZIMI"</f>
        <v>MUHAMMAD TAUFIQ BIN ROZIMI</v>
      </c>
      <c r="C278" s="14" t="str">
        <f>"990725035047"</f>
        <v>990725035047</v>
      </c>
      <c r="D278" s="14" t="str">
        <f t="shared" si="5"/>
        <v>MTK</v>
      </c>
      <c r="E278" s="30"/>
    </row>
    <row r="279" spans="1:5" x14ac:dyDescent="0.25">
      <c r="A279" s="5">
        <v>23</v>
      </c>
      <c r="B279" s="4" t="str">
        <f>"NOR ADILAH BINTI AZIZAN"</f>
        <v>NOR ADILAH BINTI AZIZAN</v>
      </c>
      <c r="C279" s="14" t="str">
        <f>"990603065686"</f>
        <v>990603065686</v>
      </c>
      <c r="D279" s="14" t="str">
        <f t="shared" si="5"/>
        <v>MTK</v>
      </c>
      <c r="E279" s="30"/>
    </row>
    <row r="280" spans="1:5" x14ac:dyDescent="0.25">
      <c r="A280" s="5">
        <v>24</v>
      </c>
      <c r="B280" s="4" t="str">
        <f>"SYAFIQ ZUHAIRI BIN MOHD RASDI"</f>
        <v>SYAFIQ ZUHAIRI BIN MOHD RASDI</v>
      </c>
      <c r="C280" s="14" t="str">
        <f>"991014035467"</f>
        <v>991014035467</v>
      </c>
      <c r="D280" s="14" t="str">
        <f t="shared" si="5"/>
        <v>MTK</v>
      </c>
      <c r="E280" s="30"/>
    </row>
    <row r="281" spans="1:5" x14ac:dyDescent="0.25">
      <c r="A281" s="6"/>
      <c r="B281" s="7"/>
      <c r="C281" s="15"/>
      <c r="D281" s="15"/>
      <c r="E281" s="7"/>
    </row>
    <row r="282" spans="1:5" x14ac:dyDescent="0.25">
      <c r="A282" s="6"/>
      <c r="B282" s="7"/>
      <c r="C282" s="15"/>
      <c r="D282" s="15"/>
      <c r="E282" s="7"/>
    </row>
    <row r="283" spans="1:5" x14ac:dyDescent="0.25">
      <c r="A283" s="6"/>
      <c r="B283" s="7"/>
      <c r="C283" s="15"/>
      <c r="D283" s="15"/>
      <c r="E283" s="7"/>
    </row>
    <row r="284" spans="1:5" x14ac:dyDescent="0.25">
      <c r="A284" s="6"/>
      <c r="B284" s="7"/>
      <c r="C284" s="15"/>
      <c r="D284" s="15"/>
      <c r="E284" s="7"/>
    </row>
    <row r="285" spans="1:5" x14ac:dyDescent="0.25">
      <c r="A285" s="6"/>
      <c r="B285" s="7"/>
      <c r="C285" s="15"/>
      <c r="D285" s="15"/>
      <c r="E285" s="7"/>
    </row>
    <row r="286" spans="1:5" x14ac:dyDescent="0.25">
      <c r="A286" s="6"/>
      <c r="B286" s="7"/>
      <c r="C286" s="15"/>
      <c r="D286" s="15"/>
      <c r="E286" s="7"/>
    </row>
    <row r="287" spans="1:5" x14ac:dyDescent="0.25">
      <c r="A287" s="6"/>
      <c r="B287" s="7"/>
      <c r="C287" s="15"/>
      <c r="D287" s="15"/>
      <c r="E287" s="7"/>
    </row>
    <row r="289" spans="1:11" x14ac:dyDescent="0.25">
      <c r="A289" s="3" t="s">
        <v>40</v>
      </c>
    </row>
    <row r="290" spans="1:11" x14ac:dyDescent="0.25">
      <c r="A290" s="3" t="s">
        <v>41</v>
      </c>
    </row>
    <row r="291" spans="1:11" x14ac:dyDescent="0.25">
      <c r="A291" s="3"/>
    </row>
    <row r="293" spans="1:11" x14ac:dyDescent="0.25">
      <c r="A293" s="49" t="s">
        <v>12</v>
      </c>
      <c r="B293" s="49"/>
      <c r="C293" s="49"/>
      <c r="D293" s="49"/>
      <c r="E293" s="49"/>
      <c r="F293" s="49"/>
      <c r="G293" s="3"/>
      <c r="H293" s="3"/>
      <c r="I293" s="3"/>
      <c r="J293" s="3"/>
      <c r="K293" s="3"/>
    </row>
    <row r="294" spans="1:11" x14ac:dyDescent="0.25">
      <c r="A294" s="28"/>
      <c r="B294" s="28"/>
      <c r="C294" s="28"/>
      <c r="D294" s="28"/>
      <c r="E294" s="28"/>
      <c r="F294" s="28"/>
      <c r="G294" s="3"/>
      <c r="H294" s="3"/>
      <c r="I294" s="3"/>
      <c r="J294" s="3"/>
      <c r="K294" s="3"/>
    </row>
    <row r="295" spans="1:11" ht="15.75" x14ac:dyDescent="0.25">
      <c r="A295" s="52" t="s">
        <v>0</v>
      </c>
      <c r="B295" s="52"/>
      <c r="C295" s="52"/>
      <c r="D295" s="52"/>
      <c r="E295" s="52"/>
    </row>
    <row r="296" spans="1:11" ht="15.75" x14ac:dyDescent="0.25">
      <c r="A296" s="52" t="s">
        <v>1</v>
      </c>
      <c r="B296" s="52"/>
      <c r="C296" s="52"/>
      <c r="D296" s="52"/>
      <c r="E296" s="52"/>
    </row>
    <row r="297" spans="1:11" ht="15.75" x14ac:dyDescent="0.25">
      <c r="A297" s="53" t="s">
        <v>32</v>
      </c>
      <c r="B297" s="53"/>
      <c r="C297" s="53"/>
      <c r="D297" s="53"/>
      <c r="E297" s="53"/>
    </row>
    <row r="298" spans="1:11" ht="15.75" x14ac:dyDescent="0.25">
      <c r="A298" s="53" t="s">
        <v>2</v>
      </c>
      <c r="B298" s="53"/>
      <c r="C298" s="53"/>
      <c r="D298" s="53"/>
      <c r="E298" s="53"/>
    </row>
    <row r="299" spans="1:11" ht="15.75" x14ac:dyDescent="0.25">
      <c r="A299" s="1" t="s">
        <v>3</v>
      </c>
    </row>
    <row r="300" spans="1:11" x14ac:dyDescent="0.25">
      <c r="A300" s="51" t="s">
        <v>5</v>
      </c>
      <c r="B300" s="51"/>
      <c r="C300" s="11" t="s">
        <v>34</v>
      </c>
    </row>
    <row r="301" spans="1:11" x14ac:dyDescent="0.25">
      <c r="A301" s="2" t="s">
        <v>4</v>
      </c>
    </row>
    <row r="302" spans="1:11" x14ac:dyDescent="0.25">
      <c r="A302" s="51" t="s">
        <v>29</v>
      </c>
      <c r="B302" s="51"/>
      <c r="C302" s="11" t="s">
        <v>13</v>
      </c>
    </row>
    <row r="303" spans="1:11" x14ac:dyDescent="0.25">
      <c r="A303" s="27"/>
      <c r="B303" s="27"/>
      <c r="C303" s="11"/>
    </row>
    <row r="304" spans="1:11" ht="31.5" x14ac:dyDescent="0.25">
      <c r="A304" s="54" t="s">
        <v>6</v>
      </c>
      <c r="B304" s="54" t="s">
        <v>7</v>
      </c>
      <c r="C304" s="54" t="s">
        <v>8</v>
      </c>
      <c r="D304" s="54" t="s">
        <v>9</v>
      </c>
      <c r="E304" s="26" t="s">
        <v>10</v>
      </c>
    </row>
    <row r="305" spans="1:5" x14ac:dyDescent="0.25">
      <c r="A305" s="55"/>
      <c r="B305" s="55"/>
      <c r="C305" s="55"/>
      <c r="D305" s="55"/>
      <c r="E305" s="14" t="s">
        <v>15</v>
      </c>
    </row>
    <row r="306" spans="1:5" x14ac:dyDescent="0.25">
      <c r="A306" s="5">
        <v>1</v>
      </c>
      <c r="B306" s="4" t="str">
        <f>"ADI AIMAN RAHIMI BIN JUNUS"</f>
        <v>ADI AIMAN RAHIMI BIN JUNUS</v>
      </c>
      <c r="C306" s="14" t="str">
        <f>"991203065171"</f>
        <v>991203065171</v>
      </c>
      <c r="D306" s="14" t="str">
        <f t="shared" ref="D306:D329" si="6">"WTP"</f>
        <v>WTP</v>
      </c>
      <c r="E306" s="30"/>
    </row>
    <row r="307" spans="1:5" x14ac:dyDescent="0.25">
      <c r="A307" s="5">
        <v>2</v>
      </c>
      <c r="B307" s="4" t="str">
        <f>"AHMAD DANISH BIN AHMAD RAMLI"</f>
        <v>AHMAD DANISH BIN AHMAD RAMLI</v>
      </c>
      <c r="C307" s="14" t="str">
        <f>"991211065657"</f>
        <v>991211065657</v>
      </c>
      <c r="D307" s="14" t="str">
        <f t="shared" si="6"/>
        <v>WTP</v>
      </c>
      <c r="E307" s="30"/>
    </row>
    <row r="308" spans="1:5" x14ac:dyDescent="0.25">
      <c r="A308" s="5">
        <v>3</v>
      </c>
      <c r="B308" s="4" t="str">
        <f>"AIDIL AFZAL BIN ANUAR"</f>
        <v>AIDIL AFZAL BIN ANUAR</v>
      </c>
      <c r="C308" s="14" t="str">
        <f>"990425106245"</f>
        <v>990425106245</v>
      </c>
      <c r="D308" s="14" t="str">
        <f t="shared" si="6"/>
        <v>WTP</v>
      </c>
      <c r="E308" s="30"/>
    </row>
    <row r="309" spans="1:5" x14ac:dyDescent="0.25">
      <c r="A309" s="5">
        <v>4</v>
      </c>
      <c r="B309" s="4" t="str">
        <f>"ARIF IZZARUDIN BIN MOHAMMAD AZMAN"</f>
        <v>ARIF IZZARUDIN BIN MOHAMMAD AZMAN</v>
      </c>
      <c r="C309" s="14" t="str">
        <f>"990529065847"</f>
        <v>990529065847</v>
      </c>
      <c r="D309" s="14" t="str">
        <f t="shared" si="6"/>
        <v>WTP</v>
      </c>
      <c r="E309" s="30"/>
    </row>
    <row r="310" spans="1:5" x14ac:dyDescent="0.25">
      <c r="A310" s="5">
        <v>5</v>
      </c>
      <c r="B310" s="4" t="str">
        <f>"AZAIEMAN BIN AHMAT  SAHAIMI"</f>
        <v>AZAIEMAN BIN AHMAT  SAHAIMI</v>
      </c>
      <c r="C310" s="14" t="str">
        <f>"991017035171"</f>
        <v>991017035171</v>
      </c>
      <c r="D310" s="14" t="str">
        <f t="shared" si="6"/>
        <v>WTP</v>
      </c>
      <c r="E310" s="30"/>
    </row>
    <row r="311" spans="1:5" x14ac:dyDescent="0.25">
      <c r="A311" s="5">
        <v>6</v>
      </c>
      <c r="B311" s="4" t="str">
        <f>"FARAH NADIA ILLYANIE BINTI BEDUL RAHIM"</f>
        <v>FARAH NADIA ILLYANIE BINTI BEDUL RAHIM</v>
      </c>
      <c r="C311" s="14" t="str">
        <f>"990903146250"</f>
        <v>990903146250</v>
      </c>
      <c r="D311" s="14" t="str">
        <f t="shared" si="6"/>
        <v>WTP</v>
      </c>
      <c r="E311" s="30"/>
    </row>
    <row r="312" spans="1:5" x14ac:dyDescent="0.25">
      <c r="A312" s="5">
        <v>7</v>
      </c>
      <c r="B312" s="4" t="str">
        <f>"FARAH NAJWA BINTI ZAWAWI"</f>
        <v>FARAH NAJWA BINTI ZAWAWI</v>
      </c>
      <c r="C312" s="14" t="str">
        <f>"991114115536"</f>
        <v>991114115536</v>
      </c>
      <c r="D312" s="14" t="str">
        <f t="shared" si="6"/>
        <v>WTP</v>
      </c>
      <c r="E312" s="30"/>
    </row>
    <row r="313" spans="1:5" x14ac:dyDescent="0.25">
      <c r="A313" s="5">
        <v>8</v>
      </c>
      <c r="B313" s="4" t="str">
        <f>"FAWAZUL AZIM BIN ANUAR"</f>
        <v>FAWAZUL AZIM BIN ANUAR</v>
      </c>
      <c r="C313" s="14" t="str">
        <f>"991206065409"</f>
        <v>991206065409</v>
      </c>
      <c r="D313" s="14" t="str">
        <f t="shared" si="6"/>
        <v>WTP</v>
      </c>
      <c r="E313" s="30"/>
    </row>
    <row r="314" spans="1:5" x14ac:dyDescent="0.25">
      <c r="A314" s="5">
        <v>9</v>
      </c>
      <c r="B314" s="4" t="str">
        <f>"JULAINNA BINTI SABRI"</f>
        <v>JULAINNA BINTI SABRI</v>
      </c>
      <c r="C314" s="14" t="str">
        <f>"990313065872"</f>
        <v>990313065872</v>
      </c>
      <c r="D314" s="14" t="str">
        <f t="shared" si="6"/>
        <v>WTP</v>
      </c>
      <c r="E314" s="30"/>
    </row>
    <row r="315" spans="1:5" x14ac:dyDescent="0.25">
      <c r="A315" s="5">
        <v>10</v>
      </c>
      <c r="B315" s="4" t="str">
        <f>"KAMIL AZRUL HAFIZ B KAMIL AZMAN"</f>
        <v>KAMIL AZRUL HAFIZ B KAMIL AZMAN</v>
      </c>
      <c r="C315" s="14" t="str">
        <f>"990704066135"</f>
        <v>990704066135</v>
      </c>
      <c r="D315" s="14" t="str">
        <f t="shared" si="6"/>
        <v>WTP</v>
      </c>
      <c r="E315" s="30"/>
    </row>
    <row r="316" spans="1:5" x14ac:dyDescent="0.25">
      <c r="A316" s="5">
        <v>11</v>
      </c>
      <c r="B316" s="4" t="str">
        <f>"MOHAMMAD KHAIREL DANIEL BIN MOHAMMAD AZLI"</f>
        <v>MOHAMMAD KHAIREL DANIEL BIN MOHAMMAD AZLI</v>
      </c>
      <c r="C316" s="14" t="str">
        <f>"990513065367"</f>
        <v>990513065367</v>
      </c>
      <c r="D316" s="14" t="str">
        <f t="shared" si="6"/>
        <v>WTP</v>
      </c>
      <c r="E316" s="30"/>
    </row>
    <row r="317" spans="1:5" x14ac:dyDescent="0.25">
      <c r="A317" s="5">
        <v>12</v>
      </c>
      <c r="B317" s="4" t="str">
        <f>"MUHAMMAD AMIRUL DANISH BIN ROSLAND"</f>
        <v>MUHAMMAD AMIRUL DANISH BIN ROSLAND</v>
      </c>
      <c r="C317" s="14" t="str">
        <f>"990609065839"</f>
        <v>990609065839</v>
      </c>
      <c r="D317" s="14" t="str">
        <f t="shared" si="6"/>
        <v>WTP</v>
      </c>
      <c r="E317" s="30"/>
    </row>
    <row r="318" spans="1:5" x14ac:dyDescent="0.25">
      <c r="A318" s="5">
        <v>13</v>
      </c>
      <c r="B318" s="4" t="str">
        <f>"MUHAMMAD HANIFF AIMAN BIN MOHD NASIR"</f>
        <v>MUHAMMAD HANIFF AIMAN BIN MOHD NASIR</v>
      </c>
      <c r="C318" s="14" t="str">
        <f>"990116035367"</f>
        <v>990116035367</v>
      </c>
      <c r="D318" s="14" t="str">
        <f t="shared" si="6"/>
        <v>WTP</v>
      </c>
      <c r="E318" s="30"/>
    </row>
    <row r="319" spans="1:5" x14ac:dyDescent="0.25">
      <c r="A319" s="5">
        <v>14</v>
      </c>
      <c r="B319" s="4" t="str">
        <f>"MUHAMMAD SHAHRUL NIZAM BIN ABU BAKAR"</f>
        <v>MUHAMMAD SHAHRUL NIZAM BIN ABU BAKAR</v>
      </c>
      <c r="C319" s="14" t="str">
        <f>"990925066569"</f>
        <v>990925066569</v>
      </c>
      <c r="D319" s="14" t="str">
        <f t="shared" si="6"/>
        <v>WTP</v>
      </c>
      <c r="E319" s="30"/>
    </row>
    <row r="320" spans="1:5" x14ac:dyDescent="0.25">
      <c r="A320" s="5">
        <v>15</v>
      </c>
      <c r="B320" s="4" t="str">
        <f>"MUHAMMAD SHARIF BIN ABDUL RAHIM"</f>
        <v>MUHAMMAD SHARIF BIN ABDUL RAHIM</v>
      </c>
      <c r="C320" s="14" t="str">
        <f>"990730105767"</f>
        <v>990730105767</v>
      </c>
      <c r="D320" s="14" t="str">
        <f t="shared" si="6"/>
        <v>WTP</v>
      </c>
      <c r="E320" s="30"/>
    </row>
    <row r="321" spans="1:5" x14ac:dyDescent="0.25">
      <c r="A321" s="5">
        <v>16</v>
      </c>
      <c r="B321" s="4" t="str">
        <f>"MUHAMMAD ZAL HAZANI SYAKIRIN BIN KAMARUDIN"</f>
        <v>MUHAMMAD ZAL HAZANI SYAKIRIN BIN KAMARUDIN</v>
      </c>
      <c r="C321" s="14" t="str">
        <f>"990214065025"</f>
        <v>990214065025</v>
      </c>
      <c r="D321" s="14" t="str">
        <f t="shared" si="6"/>
        <v>WTP</v>
      </c>
      <c r="E321" s="30"/>
    </row>
    <row r="322" spans="1:5" x14ac:dyDescent="0.25">
      <c r="A322" s="5">
        <v>17</v>
      </c>
      <c r="B322" s="4" t="str">
        <f>"NOR AMIESYA BINTI FARID"</f>
        <v>NOR AMIESYA BINTI FARID</v>
      </c>
      <c r="C322" s="14" t="str">
        <f>"990117035342"</f>
        <v>990117035342</v>
      </c>
      <c r="D322" s="14" t="str">
        <f t="shared" si="6"/>
        <v>WTP</v>
      </c>
      <c r="E322" s="30"/>
    </row>
    <row r="323" spans="1:5" x14ac:dyDescent="0.25">
      <c r="A323" s="5">
        <v>18</v>
      </c>
      <c r="B323" s="4" t="str">
        <f>"NUR ALIANNI BINTI MOHAMAD ALI"</f>
        <v>NUR ALIANNI BINTI MOHAMAD ALI</v>
      </c>
      <c r="C323" s="14" t="str">
        <f>"990907067058"</f>
        <v>990907067058</v>
      </c>
      <c r="D323" s="14" t="str">
        <f t="shared" si="6"/>
        <v>WTP</v>
      </c>
      <c r="E323" s="30"/>
    </row>
    <row r="324" spans="1:5" x14ac:dyDescent="0.25">
      <c r="A324" s="5">
        <v>19</v>
      </c>
      <c r="B324" s="4" t="str">
        <f>"NUR FARHANIM NATASYHA BINTI NOR AZAD"</f>
        <v>NUR FARHANIM NATASYHA BINTI NOR AZAD</v>
      </c>
      <c r="C324" s="14" t="str">
        <f>"990110065020"</f>
        <v>990110065020</v>
      </c>
      <c r="D324" s="14" t="str">
        <f t="shared" si="6"/>
        <v>WTP</v>
      </c>
      <c r="E324" s="30"/>
    </row>
    <row r="325" spans="1:5" x14ac:dyDescent="0.25">
      <c r="A325" s="5">
        <v>20</v>
      </c>
      <c r="B325" s="4" t="str">
        <f>"NUR QAMARINA BINTI NORDIN"</f>
        <v>NUR QAMARINA BINTI NORDIN</v>
      </c>
      <c r="C325" s="14" t="str">
        <f>"991218066062"</f>
        <v>991218066062</v>
      </c>
      <c r="D325" s="14" t="str">
        <f t="shared" si="6"/>
        <v>WTP</v>
      </c>
      <c r="E325" s="30"/>
    </row>
    <row r="326" spans="1:5" x14ac:dyDescent="0.25">
      <c r="A326" s="5">
        <v>21</v>
      </c>
      <c r="B326" s="4" t="str">
        <f>"NURUL IZZAH BINTI BADERU KHISAM"</f>
        <v>NURUL IZZAH BINTI BADERU KHISAM</v>
      </c>
      <c r="C326" s="14" t="str">
        <f>"990509065858"</f>
        <v>990509065858</v>
      </c>
      <c r="D326" s="14" t="str">
        <f t="shared" si="6"/>
        <v>WTP</v>
      </c>
      <c r="E326" s="30"/>
    </row>
    <row r="327" spans="1:5" x14ac:dyDescent="0.25">
      <c r="A327" s="5">
        <v>22</v>
      </c>
      <c r="B327" s="4" t="str">
        <f>"SITI HAJAR BINTI IBRAHIM"</f>
        <v>SITI HAJAR BINTI IBRAHIM</v>
      </c>
      <c r="C327" s="14" t="str">
        <f>"991218095066"</f>
        <v>991218095066</v>
      </c>
      <c r="D327" s="14" t="str">
        <f t="shared" si="6"/>
        <v>WTP</v>
      </c>
      <c r="E327" s="30"/>
    </row>
    <row r="328" spans="1:5" x14ac:dyDescent="0.25">
      <c r="A328" s="5">
        <v>23</v>
      </c>
      <c r="B328" s="4" t="str">
        <f>"SITI QURRATU' AINI BINTI MAZLAN"</f>
        <v>SITI QURRATU' AINI BINTI MAZLAN</v>
      </c>
      <c r="C328" s="14" t="str">
        <f>"990817106324"</f>
        <v>990817106324</v>
      </c>
      <c r="D328" s="14" t="str">
        <f t="shared" si="6"/>
        <v>WTP</v>
      </c>
      <c r="E328" s="30"/>
    </row>
    <row r="329" spans="1:5" x14ac:dyDescent="0.25">
      <c r="A329" s="5">
        <v>24</v>
      </c>
      <c r="B329" s="4" t="str">
        <f>"WAN NUR JAWAHIR BINTI W MOHD KASWADINATA"</f>
        <v>WAN NUR JAWAHIR BINTI W MOHD KASWADINATA</v>
      </c>
      <c r="C329" s="14" t="str">
        <f>"990718065934"</f>
        <v>990718065934</v>
      </c>
      <c r="D329" s="14" t="str">
        <f t="shared" si="6"/>
        <v>WTP</v>
      </c>
    </row>
    <row r="330" spans="1:5" x14ac:dyDescent="0.25">
      <c r="A330" s="6"/>
      <c r="B330" s="7"/>
      <c r="C330" s="15"/>
      <c r="D330" s="15"/>
      <c r="E330" s="7"/>
    </row>
    <row r="331" spans="1:5" x14ac:dyDescent="0.25">
      <c r="A331" s="6"/>
      <c r="B331" s="7"/>
      <c r="C331" s="15"/>
      <c r="D331" s="15"/>
      <c r="E331" s="7"/>
    </row>
    <row r="332" spans="1:5" x14ac:dyDescent="0.25">
      <c r="A332" s="6"/>
      <c r="B332" s="7"/>
      <c r="C332" s="15"/>
      <c r="D332" s="15"/>
      <c r="E332" s="7"/>
    </row>
    <row r="333" spans="1:5" x14ac:dyDescent="0.25">
      <c r="A333" s="6"/>
      <c r="B333" s="7"/>
      <c r="C333" s="15"/>
      <c r="D333" s="15"/>
      <c r="E333" s="7"/>
    </row>
    <row r="334" spans="1:5" x14ac:dyDescent="0.25">
      <c r="A334" s="6"/>
      <c r="B334" s="7"/>
      <c r="C334" s="15"/>
      <c r="D334" s="15"/>
      <c r="E334" s="7"/>
    </row>
    <row r="335" spans="1:5" x14ac:dyDescent="0.25">
      <c r="A335" s="6"/>
      <c r="B335" s="7"/>
      <c r="C335" s="15"/>
      <c r="D335" s="15"/>
      <c r="E335" s="7"/>
    </row>
    <row r="336" spans="1:5" x14ac:dyDescent="0.25">
      <c r="A336" s="6"/>
      <c r="B336" s="7"/>
      <c r="C336" s="15"/>
      <c r="D336" s="15"/>
      <c r="E336" s="7"/>
    </row>
    <row r="338" spans="1:6" x14ac:dyDescent="0.25">
      <c r="A338" s="3" t="s">
        <v>40</v>
      </c>
    </row>
    <row r="339" spans="1:6" x14ac:dyDescent="0.25">
      <c r="A339" s="3" t="s">
        <v>41</v>
      </c>
    </row>
    <row r="340" spans="1:6" x14ac:dyDescent="0.25">
      <c r="A340" s="3"/>
    </row>
    <row r="342" spans="1:6" x14ac:dyDescent="0.25">
      <c r="A342" s="49" t="s">
        <v>12</v>
      </c>
      <c r="B342" s="49"/>
      <c r="C342" s="49"/>
      <c r="D342" s="49"/>
      <c r="E342" s="49"/>
      <c r="F342" s="49"/>
    </row>
  </sheetData>
  <sheetProtection password="9ECD" sheet="1" objects="1" scenarios="1"/>
  <mergeCells count="77">
    <mergeCell ref="A55:B55"/>
    <mergeCell ref="A10:A11"/>
    <mergeCell ref="B10:B11"/>
    <mergeCell ref="C10:C11"/>
    <mergeCell ref="D10:D11"/>
    <mergeCell ref="A8:B8"/>
    <mergeCell ref="A1:E1"/>
    <mergeCell ref="A2:E2"/>
    <mergeCell ref="A3:E3"/>
    <mergeCell ref="A4:E4"/>
    <mergeCell ref="A6:B6"/>
    <mergeCell ref="A48:F48"/>
    <mergeCell ref="A104:B104"/>
    <mergeCell ref="A59:A60"/>
    <mergeCell ref="B59:B60"/>
    <mergeCell ref="C59:C60"/>
    <mergeCell ref="D59:D60"/>
    <mergeCell ref="A97:F97"/>
    <mergeCell ref="A99:E99"/>
    <mergeCell ref="A100:E100"/>
    <mergeCell ref="A101:E101"/>
    <mergeCell ref="A102:E102"/>
    <mergeCell ref="A57:B57"/>
    <mergeCell ref="A50:E50"/>
    <mergeCell ref="A51:E51"/>
    <mergeCell ref="A52:E52"/>
    <mergeCell ref="A53:E53"/>
    <mergeCell ref="C108:C109"/>
    <mergeCell ref="A148:E148"/>
    <mergeCell ref="A149:E149"/>
    <mergeCell ref="A150:E150"/>
    <mergeCell ref="A151:E151"/>
    <mergeCell ref="D108:D109"/>
    <mergeCell ref="A146:F146"/>
    <mergeCell ref="A204:B204"/>
    <mergeCell ref="A155:B155"/>
    <mergeCell ref="A106:B106"/>
    <mergeCell ref="A108:A109"/>
    <mergeCell ref="B108:B109"/>
    <mergeCell ref="A153:B153"/>
    <mergeCell ref="A197:E197"/>
    <mergeCell ref="A198:E198"/>
    <mergeCell ref="A199:E199"/>
    <mergeCell ref="A200:E200"/>
    <mergeCell ref="A202:B202"/>
    <mergeCell ref="A157:A158"/>
    <mergeCell ref="B157:B158"/>
    <mergeCell ref="C157:C158"/>
    <mergeCell ref="D157:D158"/>
    <mergeCell ref="A195:F195"/>
    <mergeCell ref="A251:B251"/>
    <mergeCell ref="A206:A207"/>
    <mergeCell ref="B206:B207"/>
    <mergeCell ref="C206:C207"/>
    <mergeCell ref="D206:D207"/>
    <mergeCell ref="A244:F244"/>
    <mergeCell ref="A246:E246"/>
    <mergeCell ref="A247:E247"/>
    <mergeCell ref="A248:E248"/>
    <mergeCell ref="A249:E249"/>
    <mergeCell ref="A302:B302"/>
    <mergeCell ref="A253:B253"/>
    <mergeCell ref="A255:A256"/>
    <mergeCell ref="B255:B256"/>
    <mergeCell ref="C255:C256"/>
    <mergeCell ref="A295:E295"/>
    <mergeCell ref="A296:E296"/>
    <mergeCell ref="A297:E297"/>
    <mergeCell ref="A298:E298"/>
    <mergeCell ref="A300:B300"/>
    <mergeCell ref="D255:D256"/>
    <mergeCell ref="A293:F293"/>
    <mergeCell ref="A304:A305"/>
    <mergeCell ref="B304:B305"/>
    <mergeCell ref="C304:C305"/>
    <mergeCell ref="D304:D305"/>
    <mergeCell ref="A342:F3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2"/>
  <sheetViews>
    <sheetView topLeftCell="A31" workbookViewId="0">
      <selection activeCell="A44" sqref="A44:F45"/>
    </sheetView>
  </sheetViews>
  <sheetFormatPr defaultRowHeight="15" x14ac:dyDescent="0.25"/>
  <cols>
    <col min="1" max="1" width="5.28515625" customWidth="1"/>
    <col min="2" max="2" width="41.140625" customWidth="1"/>
    <col min="3" max="3" width="14.28515625" customWidth="1"/>
    <col min="4" max="4" width="11.42578125" customWidth="1"/>
    <col min="5" max="5" width="18.28515625" customWidth="1"/>
  </cols>
  <sheetData>
    <row r="1" spans="1:5" ht="15.75" x14ac:dyDescent="0.25">
      <c r="A1" s="52" t="s">
        <v>0</v>
      </c>
      <c r="B1" s="52"/>
      <c r="C1" s="52"/>
      <c r="D1" s="52"/>
      <c r="E1" s="52"/>
    </row>
    <row r="2" spans="1:5" ht="15.75" x14ac:dyDescent="0.25">
      <c r="A2" s="52" t="s">
        <v>1</v>
      </c>
      <c r="B2" s="52"/>
      <c r="C2" s="52"/>
      <c r="D2" s="52"/>
      <c r="E2" s="52"/>
    </row>
    <row r="3" spans="1:5" ht="15.75" x14ac:dyDescent="0.25">
      <c r="A3" s="53" t="s">
        <v>32</v>
      </c>
      <c r="B3" s="53"/>
      <c r="C3" s="53"/>
      <c r="D3" s="53"/>
      <c r="E3" s="53"/>
    </row>
    <row r="4" spans="1:5" ht="15.75" x14ac:dyDescent="0.25">
      <c r="A4" s="53" t="s">
        <v>2</v>
      </c>
      <c r="B4" s="53"/>
      <c r="C4" s="53"/>
      <c r="D4" s="53"/>
      <c r="E4" s="53"/>
    </row>
    <row r="5" spans="1:5" ht="15.75" x14ac:dyDescent="0.25">
      <c r="A5" s="1" t="s">
        <v>3</v>
      </c>
    </row>
    <row r="6" spans="1:5" x14ac:dyDescent="0.25">
      <c r="A6" s="51" t="s">
        <v>5</v>
      </c>
      <c r="B6" s="51"/>
      <c r="C6" s="11" t="s">
        <v>35</v>
      </c>
    </row>
    <row r="7" spans="1:5" x14ac:dyDescent="0.25">
      <c r="A7" s="2" t="s">
        <v>4</v>
      </c>
    </row>
    <row r="8" spans="1:5" x14ac:dyDescent="0.25">
      <c r="A8" s="51" t="s">
        <v>26</v>
      </c>
      <c r="B8" s="51"/>
      <c r="C8" s="11" t="s">
        <v>16</v>
      </c>
    </row>
    <row r="10" spans="1:5" ht="29.25" customHeight="1" x14ac:dyDescent="0.25">
      <c r="A10" s="48" t="s">
        <v>6</v>
      </c>
      <c r="B10" s="48" t="s">
        <v>7</v>
      </c>
      <c r="C10" s="48" t="s">
        <v>8</v>
      </c>
      <c r="D10" s="48" t="s">
        <v>9</v>
      </c>
      <c r="E10" s="26" t="s">
        <v>10</v>
      </c>
    </row>
    <row r="11" spans="1:5" ht="15" customHeight="1" x14ac:dyDescent="0.25">
      <c r="A11" s="48"/>
      <c r="B11" s="48"/>
      <c r="C11" s="48"/>
      <c r="D11" s="48"/>
      <c r="E11" s="14" t="s">
        <v>17</v>
      </c>
    </row>
    <row r="12" spans="1:5" x14ac:dyDescent="0.25">
      <c r="A12" s="5">
        <v>1</v>
      </c>
      <c r="B12" s="4" t="str">
        <f>"ABDUL RAHMAN AIMAN BIN SHAPRY"</f>
        <v>ABDUL RAHMAN AIMAN BIN SHAPRY</v>
      </c>
      <c r="C12" s="14" t="str">
        <f>"990304085273"</f>
        <v>990304085273</v>
      </c>
      <c r="D12" s="14" t="str">
        <f t="shared" ref="D12:D35" si="0">"ETE"</f>
        <v>ETE</v>
      </c>
      <c r="E12" s="30"/>
    </row>
    <row r="13" spans="1:5" x14ac:dyDescent="0.25">
      <c r="A13" s="5">
        <v>2</v>
      </c>
      <c r="B13" s="4" t="str">
        <f>"ABDULLAH ASYRAF BIN ABDUL RAHMAN"</f>
        <v>ABDULLAH ASYRAF BIN ABDUL RAHMAN</v>
      </c>
      <c r="C13" s="14" t="str">
        <f>"991002065343"</f>
        <v>991002065343</v>
      </c>
      <c r="D13" s="14" t="str">
        <f t="shared" si="0"/>
        <v>ETE</v>
      </c>
      <c r="E13" s="30"/>
    </row>
    <row r="14" spans="1:5" x14ac:dyDescent="0.25">
      <c r="A14" s="5">
        <v>3</v>
      </c>
      <c r="B14" s="4" t="str">
        <f>"AHMAD NASRUL RAMADHAN BIN BADRUL HISAM"</f>
        <v>AHMAD NASRUL RAMADHAN BIN BADRUL HISAM</v>
      </c>
      <c r="C14" s="14" t="str">
        <f>"990116066163"</f>
        <v>990116066163</v>
      </c>
      <c r="D14" s="14" t="str">
        <f t="shared" si="0"/>
        <v>ETE</v>
      </c>
      <c r="E14" s="30"/>
    </row>
    <row r="15" spans="1:5" x14ac:dyDescent="0.25">
      <c r="A15" s="5">
        <v>4</v>
      </c>
      <c r="B15" s="4" t="str">
        <f>"AHMAD SYAKIR BIN ISMAIL"</f>
        <v>AHMAD SYAKIR BIN ISMAIL</v>
      </c>
      <c r="C15" s="14" t="str">
        <f>"991007065393"</f>
        <v>991007065393</v>
      </c>
      <c r="D15" s="14" t="str">
        <f t="shared" si="0"/>
        <v>ETE</v>
      </c>
      <c r="E15" s="30"/>
    </row>
    <row r="16" spans="1:5" x14ac:dyDescent="0.25">
      <c r="A16" s="5">
        <v>5</v>
      </c>
      <c r="B16" s="4" t="str">
        <f>"AIN NUR AMIRAH BINTI NASRUDIN"</f>
        <v>AIN NUR AMIRAH BINTI NASRUDIN</v>
      </c>
      <c r="C16" s="14" t="str">
        <f>"990206105138"</f>
        <v>990206105138</v>
      </c>
      <c r="D16" s="14" t="str">
        <f t="shared" si="0"/>
        <v>ETE</v>
      </c>
      <c r="E16" s="30"/>
    </row>
    <row r="17" spans="1:5" x14ac:dyDescent="0.25">
      <c r="A17" s="5">
        <v>6</v>
      </c>
      <c r="B17" s="4" t="str">
        <f>"FURQAN AMIN BIN HUSSAINI"</f>
        <v>FURQAN AMIN BIN HUSSAINI</v>
      </c>
      <c r="C17" s="14" t="str">
        <f>"990929065117"</f>
        <v>990929065117</v>
      </c>
      <c r="D17" s="14" t="str">
        <f t="shared" si="0"/>
        <v>ETE</v>
      </c>
      <c r="E17" s="30"/>
    </row>
    <row r="18" spans="1:5" x14ac:dyDescent="0.25">
      <c r="A18" s="5">
        <v>7</v>
      </c>
      <c r="B18" s="4" t="str">
        <f>"HAZIM MUSTAQIM BIN SALLEHUDIN"</f>
        <v>HAZIM MUSTAQIM BIN SALLEHUDIN</v>
      </c>
      <c r="C18" s="14" t="str">
        <f>"990429065831"</f>
        <v>990429065831</v>
      </c>
      <c r="D18" s="14" t="str">
        <f t="shared" si="0"/>
        <v>ETE</v>
      </c>
      <c r="E18" s="30"/>
    </row>
    <row r="19" spans="1:5" x14ac:dyDescent="0.25">
      <c r="A19" s="5">
        <v>8</v>
      </c>
      <c r="B19" s="4" t="str">
        <f>"MUHAMAD ADIB BIN ZAINAL AHMAD"</f>
        <v>MUHAMAD ADIB BIN ZAINAL AHMAD</v>
      </c>
      <c r="C19" s="14" t="str">
        <f>"991003065281"</f>
        <v>991003065281</v>
      </c>
      <c r="D19" s="14" t="str">
        <f t="shared" si="0"/>
        <v>ETE</v>
      </c>
      <c r="E19" s="30"/>
    </row>
    <row r="20" spans="1:5" x14ac:dyDescent="0.25">
      <c r="A20" s="5">
        <v>9</v>
      </c>
      <c r="B20" s="4" t="str">
        <f>"MUHAMMAD AFIQ ASYRAF BIN NAZRI"</f>
        <v>MUHAMMAD AFIQ ASYRAF BIN NAZRI</v>
      </c>
      <c r="C20" s="14" t="str">
        <f>"990504066093"</f>
        <v>990504066093</v>
      </c>
      <c r="D20" s="14" t="str">
        <f t="shared" si="0"/>
        <v>ETE</v>
      </c>
      <c r="E20" s="30"/>
    </row>
    <row r="21" spans="1:5" x14ac:dyDescent="0.25">
      <c r="A21" s="5">
        <v>10</v>
      </c>
      <c r="B21" s="4" t="str">
        <f>"MUHAMMAD HAFIZ BIN MAD GARET"</f>
        <v>MUHAMMAD HAFIZ BIN MAD GARET</v>
      </c>
      <c r="C21" s="14" t="str">
        <f>"990807066859"</f>
        <v>990807066859</v>
      </c>
      <c r="D21" s="14" t="str">
        <f t="shared" si="0"/>
        <v>ETE</v>
      </c>
      <c r="E21" s="30"/>
    </row>
    <row r="22" spans="1:5" x14ac:dyDescent="0.25">
      <c r="A22" s="5">
        <v>11</v>
      </c>
      <c r="B22" s="4" t="str">
        <f>"MUHAMMAD NAZRUL ARIF BIN JASNI"</f>
        <v>MUHAMMAD NAZRUL ARIF BIN JASNI</v>
      </c>
      <c r="C22" s="14" t="str">
        <f>"991215065371"</f>
        <v>991215065371</v>
      </c>
      <c r="D22" s="14" t="str">
        <f t="shared" si="0"/>
        <v>ETE</v>
      </c>
      <c r="E22" s="30"/>
    </row>
    <row r="23" spans="1:5" x14ac:dyDescent="0.25">
      <c r="A23" s="5">
        <v>12</v>
      </c>
      <c r="B23" s="4" t="str">
        <f>"NAQIUDDIN SALIHIN BIN HAMLY AZHAR"</f>
        <v>NAQIUDDIN SALIHIN BIN HAMLY AZHAR</v>
      </c>
      <c r="C23" s="14" t="str">
        <f>"990306065719"</f>
        <v>990306065719</v>
      </c>
      <c r="D23" s="14" t="str">
        <f t="shared" si="0"/>
        <v>ETE</v>
      </c>
      <c r="E23" s="30"/>
    </row>
    <row r="24" spans="1:5" x14ac:dyDescent="0.25">
      <c r="A24" s="5">
        <v>13</v>
      </c>
      <c r="B24" s="4" t="str">
        <f>"NAZIRUL AKID BIN MOHD KAMARUL HAFIZI"</f>
        <v>NAZIRUL AKID BIN MOHD KAMARUL HAFIZI</v>
      </c>
      <c r="C24" s="14" t="str">
        <f>"990609036747"</f>
        <v>990609036747</v>
      </c>
      <c r="D24" s="14" t="str">
        <f t="shared" si="0"/>
        <v>ETE</v>
      </c>
      <c r="E24" s="30"/>
    </row>
    <row r="25" spans="1:5" x14ac:dyDescent="0.25">
      <c r="A25" s="5">
        <v>14</v>
      </c>
      <c r="B25" s="4" t="str">
        <f>"NOOR ASHIKIN BINTI MUJIONO"</f>
        <v>NOOR ASHIKIN BINTI MUJIONO</v>
      </c>
      <c r="C25" s="14" t="str">
        <f>"990207065166"</f>
        <v>990207065166</v>
      </c>
      <c r="D25" s="14" t="str">
        <f t="shared" si="0"/>
        <v>ETE</v>
      </c>
      <c r="E25" s="30"/>
    </row>
    <row r="26" spans="1:5" x14ac:dyDescent="0.25">
      <c r="A26" s="5">
        <v>15</v>
      </c>
      <c r="B26" s="4" t="str">
        <f>"NOR AZIATUL AZLIN BINTI AZHAR"</f>
        <v>NOR AZIATUL AZLIN BINTI AZHAR</v>
      </c>
      <c r="C26" s="14" t="str">
        <f>"991023065254"</f>
        <v>991023065254</v>
      </c>
      <c r="D26" s="14" t="str">
        <f t="shared" si="0"/>
        <v>ETE</v>
      </c>
      <c r="E26" s="30"/>
    </row>
    <row r="27" spans="1:5" x14ac:dyDescent="0.25">
      <c r="A27" s="5">
        <v>16</v>
      </c>
      <c r="B27" s="4" t="str">
        <f>"NUR ALLYA SYAIDA BINTI MOHD ZULKEFLI"</f>
        <v>NUR ALLYA SYAIDA BINTI MOHD ZULKEFLI</v>
      </c>
      <c r="C27" s="14" t="str">
        <f>"990618036298"</f>
        <v>990618036298</v>
      </c>
      <c r="D27" s="14" t="str">
        <f t="shared" si="0"/>
        <v>ETE</v>
      </c>
      <c r="E27" s="30"/>
    </row>
    <row r="28" spans="1:5" x14ac:dyDescent="0.25">
      <c r="A28" s="5">
        <v>17</v>
      </c>
      <c r="B28" s="4" t="str">
        <f>"NUR AMIRA BINTI ZULKIFLI"</f>
        <v>NUR AMIRA BINTI ZULKIFLI</v>
      </c>
      <c r="C28" s="14" t="str">
        <f>"990617036544"</f>
        <v>990617036544</v>
      </c>
      <c r="D28" s="14" t="str">
        <f t="shared" si="0"/>
        <v>ETE</v>
      </c>
      <c r="E28" s="30"/>
    </row>
    <row r="29" spans="1:5" x14ac:dyDescent="0.25">
      <c r="A29" s="5">
        <v>18</v>
      </c>
      <c r="B29" s="4" t="str">
        <f>"NUR MAISYARAH BINTI ISMAIL"</f>
        <v>NUR MAISYARAH BINTI ISMAIL</v>
      </c>
      <c r="C29" s="14" t="str">
        <f>"990121065122"</f>
        <v>990121065122</v>
      </c>
      <c r="D29" s="14" t="str">
        <f t="shared" si="0"/>
        <v>ETE</v>
      </c>
      <c r="E29" s="30"/>
    </row>
    <row r="30" spans="1:5" x14ac:dyDescent="0.25">
      <c r="A30" s="5">
        <v>19</v>
      </c>
      <c r="B30" s="4" t="str">
        <f>"NUR SYALIA BINTI SHAHAROM"</f>
        <v>NUR SYALIA BINTI SHAHAROM</v>
      </c>
      <c r="C30" s="14" t="str">
        <f>"990805066804"</f>
        <v>990805066804</v>
      </c>
      <c r="D30" s="14" t="str">
        <f t="shared" si="0"/>
        <v>ETE</v>
      </c>
      <c r="E30" s="30"/>
    </row>
    <row r="31" spans="1:5" x14ac:dyDescent="0.25">
      <c r="A31" s="5">
        <v>20</v>
      </c>
      <c r="B31" s="4" t="str">
        <f>"NURHIDAYAH BINTI MOHD FAUZI"</f>
        <v>NURHIDAYAH BINTI MOHD FAUZI</v>
      </c>
      <c r="C31" s="14" t="str">
        <f>"990325145810"</f>
        <v>990325145810</v>
      </c>
      <c r="D31" s="14" t="str">
        <f t="shared" si="0"/>
        <v>ETE</v>
      </c>
      <c r="E31" s="30"/>
    </row>
    <row r="32" spans="1:5" x14ac:dyDescent="0.25">
      <c r="A32" s="5">
        <v>21</v>
      </c>
      <c r="B32" s="4" t="str">
        <f>"SHAHZERIN IZZANI BIN ROSLI"</f>
        <v>SHAHZERIN IZZANI BIN ROSLI</v>
      </c>
      <c r="C32" s="14" t="str">
        <f>"990605045507"</f>
        <v>990605045507</v>
      </c>
      <c r="D32" s="14" t="str">
        <f t="shared" si="0"/>
        <v>ETE</v>
      </c>
      <c r="E32" s="30"/>
    </row>
    <row r="33" spans="1:6" x14ac:dyDescent="0.25">
      <c r="A33" s="5">
        <v>22</v>
      </c>
      <c r="B33" s="4" t="str">
        <f>"TUAN NUR AISYAH BINTI TUAN MOHAMAD ZAIDI"</f>
        <v>TUAN NUR AISYAH BINTI TUAN MOHAMAD ZAIDI</v>
      </c>
      <c r="C33" s="14" t="str">
        <f>"990720145458"</f>
        <v>990720145458</v>
      </c>
      <c r="D33" s="14" t="str">
        <f t="shared" si="0"/>
        <v>ETE</v>
      </c>
      <c r="E33" s="30"/>
    </row>
    <row r="34" spans="1:6" x14ac:dyDescent="0.25">
      <c r="A34" s="5">
        <v>23</v>
      </c>
      <c r="B34" s="4" t="str">
        <f>"WAN MUHAMMAD HANAFIE BIN WAN NOR AZMAN"</f>
        <v>WAN MUHAMMAD HANAFIE BIN WAN NOR AZMAN</v>
      </c>
      <c r="C34" s="14" t="str">
        <f>"991003065337"</f>
        <v>991003065337</v>
      </c>
      <c r="D34" s="14" t="str">
        <f t="shared" si="0"/>
        <v>ETE</v>
      </c>
      <c r="E34" s="30"/>
    </row>
    <row r="35" spans="1:6" x14ac:dyDescent="0.25">
      <c r="A35" s="19">
        <v>24</v>
      </c>
      <c r="B35" s="20" t="str">
        <f>"WAN MUHAMMAD IZHAM BIN WAN HASNAN"</f>
        <v>WAN MUHAMMAD IZHAM BIN WAN HASNAN</v>
      </c>
      <c r="C35" s="21" t="str">
        <f>"990425065797"</f>
        <v>990425065797</v>
      </c>
      <c r="D35" s="21" t="str">
        <f t="shared" si="0"/>
        <v>ETE</v>
      </c>
      <c r="E35" s="31"/>
    </row>
    <row r="36" spans="1:6" x14ac:dyDescent="0.25">
      <c r="A36" s="22"/>
      <c r="B36" s="23"/>
      <c r="C36" s="24"/>
      <c r="D36" s="24"/>
      <c r="E36" s="23"/>
    </row>
    <row r="37" spans="1:6" x14ac:dyDescent="0.25">
      <c r="A37" s="6"/>
      <c r="B37" s="7"/>
      <c r="C37" s="15"/>
      <c r="D37" s="15"/>
      <c r="E37" s="7"/>
    </row>
    <row r="38" spans="1:6" x14ac:dyDescent="0.25">
      <c r="A38" s="6"/>
      <c r="B38" s="7"/>
      <c r="C38" s="15"/>
      <c r="D38" s="15"/>
      <c r="E38" s="7"/>
    </row>
    <row r="39" spans="1:6" x14ac:dyDescent="0.25">
      <c r="A39" s="6"/>
      <c r="B39" s="7"/>
      <c r="C39" s="15"/>
      <c r="D39" s="15"/>
      <c r="E39" s="7"/>
    </row>
    <row r="40" spans="1:6" x14ac:dyDescent="0.25">
      <c r="A40" s="6"/>
      <c r="B40" s="7"/>
      <c r="C40" s="15"/>
      <c r="D40" s="15"/>
      <c r="E40" s="7"/>
    </row>
    <row r="41" spans="1:6" x14ac:dyDescent="0.25">
      <c r="A41" s="6"/>
      <c r="B41" s="7"/>
      <c r="C41" s="15"/>
      <c r="D41" s="15"/>
      <c r="E41" s="7"/>
    </row>
    <row r="42" spans="1:6" x14ac:dyDescent="0.25">
      <c r="A42" s="6"/>
      <c r="B42" s="7"/>
      <c r="C42" s="15"/>
      <c r="D42" s="15"/>
      <c r="E42" s="7"/>
    </row>
    <row r="44" spans="1:6" x14ac:dyDescent="0.25">
      <c r="A44" s="3" t="s">
        <v>40</v>
      </c>
    </row>
    <row r="45" spans="1:6" x14ac:dyDescent="0.25">
      <c r="A45" s="3" t="s">
        <v>41</v>
      </c>
    </row>
    <row r="46" spans="1:6" x14ac:dyDescent="0.25">
      <c r="A46" s="3"/>
    </row>
    <row r="48" spans="1:6" x14ac:dyDescent="0.25">
      <c r="A48" s="49" t="s">
        <v>12</v>
      </c>
      <c r="B48" s="49"/>
      <c r="C48" s="49"/>
      <c r="D48" s="49"/>
      <c r="E48" s="49"/>
      <c r="F48" s="49"/>
    </row>
    <row r="50" spans="1:5" ht="15.75" x14ac:dyDescent="0.25">
      <c r="A50" s="52" t="s">
        <v>0</v>
      </c>
      <c r="B50" s="52"/>
      <c r="C50" s="52"/>
      <c r="D50" s="52"/>
      <c r="E50" s="52"/>
    </row>
    <row r="51" spans="1:5" ht="15.75" x14ac:dyDescent="0.25">
      <c r="A51" s="52" t="s">
        <v>1</v>
      </c>
      <c r="B51" s="52"/>
      <c r="C51" s="52"/>
      <c r="D51" s="52"/>
      <c r="E51" s="52"/>
    </row>
    <row r="52" spans="1:5" ht="15.75" x14ac:dyDescent="0.25">
      <c r="A52" s="53" t="s">
        <v>32</v>
      </c>
      <c r="B52" s="53"/>
      <c r="C52" s="53"/>
      <c r="D52" s="53"/>
      <c r="E52" s="53"/>
    </row>
    <row r="53" spans="1:5" ht="15.75" x14ac:dyDescent="0.25">
      <c r="A53" s="53" t="s">
        <v>2</v>
      </c>
      <c r="B53" s="53"/>
      <c r="C53" s="53"/>
      <c r="D53" s="53"/>
      <c r="E53" s="53"/>
    </row>
    <row r="54" spans="1:5" ht="15.75" x14ac:dyDescent="0.25">
      <c r="A54" s="1" t="s">
        <v>3</v>
      </c>
    </row>
    <row r="55" spans="1:5" x14ac:dyDescent="0.25">
      <c r="A55" s="51" t="s">
        <v>5</v>
      </c>
      <c r="B55" s="51"/>
      <c r="C55" s="11" t="s">
        <v>35</v>
      </c>
    </row>
    <row r="56" spans="1:5" x14ac:dyDescent="0.25">
      <c r="A56" s="2" t="s">
        <v>4</v>
      </c>
    </row>
    <row r="57" spans="1:5" x14ac:dyDescent="0.25">
      <c r="A57" s="51" t="s">
        <v>26</v>
      </c>
      <c r="B57" s="51"/>
      <c r="C57" s="11" t="s">
        <v>16</v>
      </c>
    </row>
    <row r="59" spans="1:5" ht="31.5" x14ac:dyDescent="0.25">
      <c r="A59" s="48" t="s">
        <v>6</v>
      </c>
      <c r="B59" s="48" t="s">
        <v>7</v>
      </c>
      <c r="C59" s="48" t="s">
        <v>8</v>
      </c>
      <c r="D59" s="48" t="s">
        <v>9</v>
      </c>
      <c r="E59" s="26" t="s">
        <v>10</v>
      </c>
    </row>
    <row r="60" spans="1:5" ht="15" customHeight="1" x14ac:dyDescent="0.25">
      <c r="A60" s="48"/>
      <c r="B60" s="48"/>
      <c r="C60" s="48"/>
      <c r="D60" s="48"/>
      <c r="E60" s="14" t="s">
        <v>17</v>
      </c>
    </row>
    <row r="61" spans="1:5" x14ac:dyDescent="0.25">
      <c r="A61" s="5">
        <v>1</v>
      </c>
      <c r="B61" s="4" t="str">
        <f>"ADAM SAFAWI BIN AMIRULDIN"</f>
        <v>ADAM SAFAWI BIN AMIRULDIN</v>
      </c>
      <c r="C61" s="14" t="str">
        <f>"991222065177"</f>
        <v>991222065177</v>
      </c>
      <c r="D61" s="14" t="str">
        <f t="shared" ref="D61:D75" si="1">"ETN"</f>
        <v>ETN</v>
      </c>
      <c r="E61" s="30"/>
    </row>
    <row r="62" spans="1:5" x14ac:dyDescent="0.25">
      <c r="A62" s="5">
        <v>2</v>
      </c>
      <c r="B62" s="4" t="str">
        <f>"IZZIANA NAZIRA BINTI SHAMSURI"</f>
        <v>IZZIANA NAZIRA BINTI SHAMSURI</v>
      </c>
      <c r="C62" s="14" t="str">
        <f>"990707065832"</f>
        <v>990707065832</v>
      </c>
      <c r="D62" s="14" t="str">
        <f t="shared" si="1"/>
        <v>ETN</v>
      </c>
      <c r="E62" s="30"/>
    </row>
    <row r="63" spans="1:5" x14ac:dyDescent="0.25">
      <c r="A63" s="5">
        <v>3</v>
      </c>
      <c r="B63" s="4" t="str">
        <f>"MOHAMAD AMIRUL ANWAR BIN MOHD SALEHIN"</f>
        <v>MOHAMAD AMIRUL ANWAR BIN MOHD SALEHIN</v>
      </c>
      <c r="C63" s="14" t="str">
        <f>"990731065111"</f>
        <v>990731065111</v>
      </c>
      <c r="D63" s="14" t="str">
        <f t="shared" si="1"/>
        <v>ETN</v>
      </c>
      <c r="E63" s="30"/>
    </row>
    <row r="64" spans="1:5" x14ac:dyDescent="0.25">
      <c r="A64" s="5">
        <v>4</v>
      </c>
      <c r="B64" s="4" t="str">
        <f>"MOHAMAD AZHAR SYAFIK BIN ZAHARI"</f>
        <v>MOHAMAD AZHAR SYAFIK BIN ZAHARI</v>
      </c>
      <c r="C64" s="14" t="str">
        <f>"991110065025"</f>
        <v>991110065025</v>
      </c>
      <c r="D64" s="14" t="str">
        <f t="shared" si="1"/>
        <v>ETN</v>
      </c>
      <c r="E64" s="30"/>
    </row>
    <row r="65" spans="1:5" x14ac:dyDescent="0.25">
      <c r="A65" s="5">
        <v>5</v>
      </c>
      <c r="B65" s="4" t="str">
        <f>"MOHAMAD FAIZ BIN ZUN "</f>
        <v xml:space="preserve">MOHAMAD FAIZ BIN ZUN </v>
      </c>
      <c r="C65" s="14" t="str">
        <f>"991001065093"</f>
        <v>991001065093</v>
      </c>
      <c r="D65" s="14" t="str">
        <f t="shared" si="1"/>
        <v>ETN</v>
      </c>
      <c r="E65" s="30"/>
    </row>
    <row r="66" spans="1:5" x14ac:dyDescent="0.25">
      <c r="A66" s="5">
        <v>6</v>
      </c>
      <c r="B66" s="4" t="str">
        <f>"MOHAMAD IQBAL HAKIM BIN OTHMAN"</f>
        <v>MOHAMAD IQBAL HAKIM BIN OTHMAN</v>
      </c>
      <c r="C66" s="14" t="str">
        <f>"990515065619"</f>
        <v>990515065619</v>
      </c>
      <c r="D66" s="14" t="str">
        <f t="shared" si="1"/>
        <v>ETN</v>
      </c>
      <c r="E66" s="30"/>
    </row>
    <row r="67" spans="1:5" x14ac:dyDescent="0.25">
      <c r="A67" s="5">
        <v>7</v>
      </c>
      <c r="B67" s="4" t="str">
        <f>"MUHAMMAD AMIRZUL BIN AMRAN"</f>
        <v>MUHAMMAD AMIRZUL BIN AMRAN</v>
      </c>
      <c r="C67" s="14" t="str">
        <f>"991203065665"</f>
        <v>991203065665</v>
      </c>
      <c r="D67" s="14" t="str">
        <f t="shared" si="1"/>
        <v>ETN</v>
      </c>
      <c r="E67" s="30"/>
    </row>
    <row r="68" spans="1:5" x14ac:dyDescent="0.25">
      <c r="A68" s="5">
        <v>8</v>
      </c>
      <c r="B68" s="4" t="str">
        <f>"MUHAMMAD ASYRAF BIN ABDUL RAHMAN"</f>
        <v>MUHAMMAD ASYRAF BIN ABDUL RAHMAN</v>
      </c>
      <c r="C68" s="14" t="str">
        <f>"990330065655"</f>
        <v>990330065655</v>
      </c>
      <c r="D68" s="14" t="str">
        <f t="shared" si="1"/>
        <v>ETN</v>
      </c>
      <c r="E68" s="30"/>
    </row>
    <row r="69" spans="1:5" x14ac:dyDescent="0.25">
      <c r="A69" s="5">
        <v>9</v>
      </c>
      <c r="B69" s="4" t="str">
        <f>"MUHAMMAD FAIDHI AIMAN BIN MOHAMAD KAHAR"</f>
        <v>MUHAMMAD FAIDHI AIMAN BIN MOHAMAD KAHAR</v>
      </c>
      <c r="C69" s="14" t="str">
        <f>"991019065243"</f>
        <v>991019065243</v>
      </c>
      <c r="D69" s="14" t="str">
        <f t="shared" si="1"/>
        <v>ETN</v>
      </c>
      <c r="E69" s="30"/>
    </row>
    <row r="70" spans="1:5" x14ac:dyDescent="0.25">
      <c r="A70" s="5">
        <v>10</v>
      </c>
      <c r="B70" s="4" t="str">
        <f>"MUHAMMAD FAISAL FAIZ BIN RAFI"</f>
        <v>MUHAMMAD FAISAL FAIZ BIN RAFI</v>
      </c>
      <c r="C70" s="14" t="str">
        <f>"990327086631"</f>
        <v>990327086631</v>
      </c>
      <c r="D70" s="14" t="str">
        <f t="shared" si="1"/>
        <v>ETN</v>
      </c>
      <c r="E70" s="30"/>
    </row>
    <row r="71" spans="1:5" x14ac:dyDescent="0.25">
      <c r="A71" s="5">
        <v>11</v>
      </c>
      <c r="B71" s="4" t="str">
        <f>"MUHAMMAD IZZAT FAHMI BIN AZIZ"</f>
        <v>MUHAMMAD IZZAT FAHMI BIN AZIZ</v>
      </c>
      <c r="C71" s="14" t="str">
        <f>"990806066443"</f>
        <v>990806066443</v>
      </c>
      <c r="D71" s="14" t="str">
        <f t="shared" si="1"/>
        <v>ETN</v>
      </c>
      <c r="E71" s="30"/>
    </row>
    <row r="72" spans="1:5" x14ac:dyDescent="0.25">
      <c r="A72" s="5">
        <v>12</v>
      </c>
      <c r="B72" s="4" t="str">
        <f>"MUHAMMAD SHAMIM BIN SHAMSUDDIN"</f>
        <v>MUHAMMAD SHAMIM BIN SHAMSUDDIN</v>
      </c>
      <c r="C72" s="14" t="str">
        <f>"990716065105"</f>
        <v>990716065105</v>
      </c>
      <c r="D72" s="14" t="str">
        <f t="shared" si="1"/>
        <v>ETN</v>
      </c>
      <c r="E72" s="30"/>
    </row>
    <row r="73" spans="1:5" x14ac:dyDescent="0.25">
      <c r="A73" s="5">
        <v>13</v>
      </c>
      <c r="B73" s="4" t="str">
        <f>"NABILA AYUNI BINTI ZAINAL ABIDIN"</f>
        <v>NABILA AYUNI BINTI ZAINAL ABIDIN</v>
      </c>
      <c r="C73" s="14" t="str">
        <f>"991126065214"</f>
        <v>991126065214</v>
      </c>
      <c r="D73" s="14" t="str">
        <f t="shared" si="1"/>
        <v>ETN</v>
      </c>
      <c r="E73" s="30"/>
    </row>
    <row r="74" spans="1:5" x14ac:dyDescent="0.25">
      <c r="A74" s="5">
        <v>14</v>
      </c>
      <c r="B74" s="4" t="str">
        <f>"NUR AINI BINTI ROSLI"</f>
        <v>NUR AINI BINTI ROSLI</v>
      </c>
      <c r="C74" s="14" t="str">
        <f>"990805066468"</f>
        <v>990805066468</v>
      </c>
      <c r="D74" s="14" t="str">
        <f t="shared" si="1"/>
        <v>ETN</v>
      </c>
      <c r="E74" s="30"/>
    </row>
    <row r="75" spans="1:5" x14ac:dyDescent="0.25">
      <c r="A75" s="19">
        <v>15</v>
      </c>
      <c r="B75" s="20" t="str">
        <f>"SITI NURZULAIKHA BINTI MOHAMMAD RAPI"</f>
        <v>SITI NURZULAIKHA BINTI MOHAMMAD RAPI</v>
      </c>
      <c r="C75" s="21" t="str">
        <f>"991226015468"</f>
        <v>991226015468</v>
      </c>
      <c r="D75" s="21" t="str">
        <f t="shared" si="1"/>
        <v>ETN</v>
      </c>
      <c r="E75" s="31"/>
    </row>
    <row r="76" spans="1:5" x14ac:dyDescent="0.25">
      <c r="A76" s="22"/>
      <c r="B76" s="23"/>
      <c r="C76" s="24"/>
      <c r="D76" s="24"/>
      <c r="E76" s="23"/>
    </row>
    <row r="77" spans="1:5" x14ac:dyDescent="0.25">
      <c r="A77" s="6"/>
      <c r="B77" s="7"/>
      <c r="C77" s="15"/>
      <c r="D77" s="15"/>
      <c r="E77" s="7"/>
    </row>
    <row r="78" spans="1:5" x14ac:dyDescent="0.25">
      <c r="A78" s="6"/>
      <c r="B78" s="7"/>
      <c r="C78" s="15"/>
      <c r="D78" s="15"/>
      <c r="E78" s="7"/>
    </row>
    <row r="79" spans="1:5" ht="15.75" customHeight="1" x14ac:dyDescent="0.25">
      <c r="A79" s="6"/>
      <c r="B79" s="7"/>
      <c r="C79" s="15"/>
      <c r="D79" s="15"/>
      <c r="E79" s="7"/>
    </row>
    <row r="80" spans="1:5" ht="15" customHeight="1" x14ac:dyDescent="0.25">
      <c r="A80" s="6"/>
      <c r="B80" s="7"/>
      <c r="C80" s="15"/>
      <c r="D80" s="15"/>
      <c r="E80" s="7"/>
    </row>
    <row r="81" spans="1:5" x14ac:dyDescent="0.25">
      <c r="A81" s="6"/>
      <c r="B81" s="7"/>
      <c r="C81" s="15"/>
      <c r="D81" s="15"/>
      <c r="E81" s="7"/>
    </row>
    <row r="82" spans="1:5" x14ac:dyDescent="0.25">
      <c r="A82" s="6"/>
      <c r="B82" s="7"/>
      <c r="C82" s="15"/>
      <c r="D82" s="15"/>
      <c r="E82" s="7"/>
    </row>
    <row r="83" spans="1:5" x14ac:dyDescent="0.25">
      <c r="A83" s="6"/>
      <c r="B83" s="7"/>
      <c r="C83" s="15"/>
      <c r="D83" s="15"/>
      <c r="E83" s="7"/>
    </row>
    <row r="84" spans="1:5" x14ac:dyDescent="0.25">
      <c r="A84" s="6"/>
      <c r="B84" s="7"/>
      <c r="C84" s="15"/>
      <c r="D84" s="15"/>
      <c r="E84" s="7"/>
    </row>
    <row r="85" spans="1:5" x14ac:dyDescent="0.25">
      <c r="A85" s="6"/>
      <c r="B85" s="7"/>
      <c r="C85" s="15"/>
      <c r="D85" s="15"/>
      <c r="E85" s="7"/>
    </row>
    <row r="86" spans="1:5" x14ac:dyDescent="0.25">
      <c r="A86" s="6"/>
      <c r="B86" s="7"/>
      <c r="C86" s="15"/>
      <c r="D86" s="15"/>
      <c r="E86" s="7"/>
    </row>
    <row r="87" spans="1:5" x14ac:dyDescent="0.25">
      <c r="A87" s="6"/>
      <c r="B87" s="7"/>
      <c r="C87" s="15"/>
      <c r="D87" s="15"/>
      <c r="E87" s="7"/>
    </row>
    <row r="88" spans="1:5" x14ac:dyDescent="0.25">
      <c r="A88" s="6"/>
      <c r="B88" s="7"/>
      <c r="C88" s="15"/>
      <c r="D88" s="15"/>
      <c r="E88" s="7"/>
    </row>
    <row r="89" spans="1:5" x14ac:dyDescent="0.25">
      <c r="A89" s="6"/>
      <c r="B89" s="7"/>
      <c r="C89" s="15"/>
      <c r="D89" s="15"/>
      <c r="E89" s="7"/>
    </row>
    <row r="90" spans="1:5" x14ac:dyDescent="0.25">
      <c r="A90" s="6"/>
      <c r="B90" s="7"/>
      <c r="C90" s="15"/>
      <c r="D90" s="15"/>
      <c r="E90" s="7"/>
    </row>
    <row r="91" spans="1:5" x14ac:dyDescent="0.25">
      <c r="A91" s="6"/>
      <c r="B91" s="7"/>
      <c r="C91" s="15"/>
      <c r="D91" s="15"/>
      <c r="E91" s="7"/>
    </row>
    <row r="92" spans="1:5" x14ac:dyDescent="0.25">
      <c r="A92" s="6"/>
      <c r="B92" s="7"/>
      <c r="C92" s="15"/>
      <c r="D92" s="15"/>
      <c r="E92" s="7"/>
    </row>
    <row r="93" spans="1:5" x14ac:dyDescent="0.25">
      <c r="A93" s="3" t="s">
        <v>40</v>
      </c>
    </row>
    <row r="94" spans="1:5" x14ac:dyDescent="0.25">
      <c r="A94" s="3" t="s">
        <v>41</v>
      </c>
    </row>
    <row r="95" spans="1:5" x14ac:dyDescent="0.25">
      <c r="A95" s="3"/>
    </row>
    <row r="97" spans="1:6" x14ac:dyDescent="0.25">
      <c r="A97" s="49" t="s">
        <v>12</v>
      </c>
      <c r="B97" s="49"/>
      <c r="C97" s="49"/>
      <c r="D97" s="49"/>
      <c r="E97" s="49"/>
      <c r="F97" s="49"/>
    </row>
    <row r="99" spans="1:6" ht="15.75" x14ac:dyDescent="0.25">
      <c r="A99" s="52" t="s">
        <v>0</v>
      </c>
      <c r="B99" s="52"/>
      <c r="C99" s="52"/>
      <c r="D99" s="52"/>
      <c r="E99" s="52"/>
    </row>
    <row r="100" spans="1:6" ht="15.75" x14ac:dyDescent="0.25">
      <c r="A100" s="52" t="s">
        <v>1</v>
      </c>
      <c r="B100" s="52"/>
      <c r="C100" s="52"/>
      <c r="D100" s="52"/>
      <c r="E100" s="52"/>
    </row>
    <row r="101" spans="1:6" ht="15.75" x14ac:dyDescent="0.25">
      <c r="A101" s="53" t="s">
        <v>32</v>
      </c>
      <c r="B101" s="53"/>
      <c r="C101" s="53"/>
      <c r="D101" s="53"/>
      <c r="E101" s="53"/>
    </row>
    <row r="102" spans="1:6" ht="15.75" x14ac:dyDescent="0.25">
      <c r="A102" s="53" t="s">
        <v>2</v>
      </c>
      <c r="B102" s="53"/>
      <c r="C102" s="53"/>
      <c r="D102" s="53"/>
      <c r="E102" s="53"/>
    </row>
    <row r="103" spans="1:6" ht="15.75" x14ac:dyDescent="0.25">
      <c r="A103" s="1" t="s">
        <v>3</v>
      </c>
    </row>
    <row r="104" spans="1:6" x14ac:dyDescent="0.25">
      <c r="A104" s="51" t="s">
        <v>5</v>
      </c>
      <c r="B104" s="51"/>
      <c r="C104" s="11" t="s">
        <v>35</v>
      </c>
    </row>
    <row r="105" spans="1:6" x14ac:dyDescent="0.25">
      <c r="A105" s="2" t="s">
        <v>4</v>
      </c>
    </row>
    <row r="106" spans="1:6" x14ac:dyDescent="0.25">
      <c r="A106" s="51" t="s">
        <v>26</v>
      </c>
      <c r="B106" s="51"/>
      <c r="C106" s="11" t="s">
        <v>16</v>
      </c>
    </row>
    <row r="108" spans="1:6" ht="31.5" x14ac:dyDescent="0.25">
      <c r="A108" s="48" t="s">
        <v>6</v>
      </c>
      <c r="B108" s="48" t="s">
        <v>7</v>
      </c>
      <c r="C108" s="48" t="s">
        <v>8</v>
      </c>
      <c r="D108" s="48" t="s">
        <v>9</v>
      </c>
      <c r="E108" s="26" t="s">
        <v>10</v>
      </c>
    </row>
    <row r="109" spans="1:6" ht="15" customHeight="1" x14ac:dyDescent="0.25">
      <c r="A109" s="48"/>
      <c r="B109" s="48"/>
      <c r="C109" s="48"/>
      <c r="D109" s="48"/>
      <c r="E109" s="14" t="s">
        <v>17</v>
      </c>
    </row>
    <row r="110" spans="1:6" x14ac:dyDescent="0.25">
      <c r="A110" s="5">
        <v>1</v>
      </c>
      <c r="B110" s="4" t="str">
        <f>"ABDUL QAYUMI  BIN ABDULLAH"</f>
        <v>ABDUL QAYUMI  BIN ABDULLAH</v>
      </c>
      <c r="C110" s="14" t="str">
        <f>"991222065089"</f>
        <v>991222065089</v>
      </c>
      <c r="D110" s="14" t="str">
        <f t="shared" ref="D110:D129" si="2">"MPI"</f>
        <v>MPI</v>
      </c>
      <c r="E110" s="30"/>
    </row>
    <row r="111" spans="1:6" x14ac:dyDescent="0.25">
      <c r="A111" s="5">
        <v>2</v>
      </c>
      <c r="B111" s="4" t="str">
        <f>"ASYRAFF IKHWAN BIN RASHIDI"</f>
        <v>ASYRAFF IKHWAN BIN RASHIDI</v>
      </c>
      <c r="C111" s="14" t="str">
        <f>"990120065139"</f>
        <v>990120065139</v>
      </c>
      <c r="D111" s="14" t="str">
        <f t="shared" si="2"/>
        <v>MPI</v>
      </c>
      <c r="E111" s="30"/>
    </row>
    <row r="112" spans="1:6" x14ac:dyDescent="0.25">
      <c r="A112" s="5">
        <v>3</v>
      </c>
      <c r="B112" s="4" t="str">
        <f>"IKMAL HAZIM BIN ZAHARUDIN"</f>
        <v>IKMAL HAZIM BIN ZAHARUDIN</v>
      </c>
      <c r="C112" s="14" t="str">
        <f>"990817066705"</f>
        <v>990817066705</v>
      </c>
      <c r="D112" s="14" t="str">
        <f t="shared" si="2"/>
        <v>MPI</v>
      </c>
      <c r="E112" s="30"/>
    </row>
    <row r="113" spans="1:5" x14ac:dyDescent="0.25">
      <c r="A113" s="5">
        <v>4</v>
      </c>
      <c r="B113" s="4" t="str">
        <f>"LUQMANULHAKIM BIN ABDUL MANAF"</f>
        <v>LUQMANULHAKIM BIN ABDUL MANAF</v>
      </c>
      <c r="C113" s="14" t="str">
        <f>"991124065667"</f>
        <v>991124065667</v>
      </c>
      <c r="D113" s="14" t="str">
        <f t="shared" si="2"/>
        <v>MPI</v>
      </c>
      <c r="E113" s="30"/>
    </row>
    <row r="114" spans="1:5" x14ac:dyDescent="0.25">
      <c r="A114" s="5">
        <v>5</v>
      </c>
      <c r="B114" s="4" t="str">
        <f>"MOHAMAD FAIZ BIN ZAINAL FUAD"</f>
        <v>MOHAMAD FAIZ BIN ZAINAL FUAD</v>
      </c>
      <c r="C114" s="14" t="str">
        <f>"990113086345"</f>
        <v>990113086345</v>
      </c>
      <c r="D114" s="14" t="str">
        <f t="shared" si="2"/>
        <v>MPI</v>
      </c>
      <c r="E114" s="30"/>
    </row>
    <row r="115" spans="1:5" x14ac:dyDescent="0.25">
      <c r="A115" s="5">
        <v>6</v>
      </c>
      <c r="B115" s="4" t="str">
        <f>"MOHAMAD SYAHIRAN BIN MOHD ABDUL MUTTALIB"</f>
        <v>MOHAMAD SYAHIRAN BIN MOHD ABDUL MUTTALIB</v>
      </c>
      <c r="C115" s="14" t="str">
        <f>"990827066653"</f>
        <v>990827066653</v>
      </c>
      <c r="D115" s="14" t="str">
        <f t="shared" si="2"/>
        <v>MPI</v>
      </c>
      <c r="E115" s="30"/>
    </row>
    <row r="116" spans="1:5" x14ac:dyDescent="0.25">
      <c r="A116" s="5">
        <v>7</v>
      </c>
      <c r="B116" s="4" t="str">
        <f>"MUHAMAD ADIB DANIAL BIN ABDUL RAZAK"</f>
        <v>MUHAMAD ADIB DANIAL BIN ABDUL RAZAK</v>
      </c>
      <c r="C116" s="14" t="str">
        <f>"990603145467"</f>
        <v>990603145467</v>
      </c>
      <c r="D116" s="14" t="str">
        <f t="shared" si="2"/>
        <v>MPI</v>
      </c>
      <c r="E116" s="30"/>
    </row>
    <row r="117" spans="1:5" x14ac:dyDescent="0.25">
      <c r="A117" s="5">
        <v>8</v>
      </c>
      <c r="B117" s="4" t="str">
        <f>"MUHAMAD RAZIQ IZZAN AISAR BIN RIZAL"</f>
        <v>MUHAMAD RAZIQ IZZAN AISAR BIN RIZAL</v>
      </c>
      <c r="C117" s="14" t="str">
        <f>"990916105255"</f>
        <v>990916105255</v>
      </c>
      <c r="D117" s="14" t="str">
        <f t="shared" si="2"/>
        <v>MPI</v>
      </c>
      <c r="E117" s="30"/>
    </row>
    <row r="118" spans="1:5" x14ac:dyDescent="0.25">
      <c r="A118" s="5">
        <v>9</v>
      </c>
      <c r="B118" s="4" t="str">
        <f>"MUHAMAD SYAMSUL SYAZWAN BIN IBRAHIM"</f>
        <v>MUHAMAD SYAMSUL SYAZWAN BIN IBRAHIM</v>
      </c>
      <c r="C118" s="14" t="str">
        <f>"990903066605"</f>
        <v>990903066605</v>
      </c>
      <c r="D118" s="14" t="str">
        <f t="shared" si="2"/>
        <v>MPI</v>
      </c>
      <c r="E118" s="30"/>
    </row>
    <row r="119" spans="1:5" x14ac:dyDescent="0.25">
      <c r="A119" s="5">
        <v>10</v>
      </c>
      <c r="B119" s="4" t="str">
        <f>"MUHAMMAD AFIZUL HAKIMI  BIN SHARIN"</f>
        <v>MUHAMMAD AFIZUL HAKIMI  BIN SHARIN</v>
      </c>
      <c r="C119" s="14" t="str">
        <f>"990623065667"</f>
        <v>990623065667</v>
      </c>
      <c r="D119" s="14" t="str">
        <f t="shared" si="2"/>
        <v>MPI</v>
      </c>
      <c r="E119" s="30"/>
    </row>
    <row r="120" spans="1:5" x14ac:dyDescent="0.25">
      <c r="A120" s="5">
        <v>11</v>
      </c>
      <c r="B120" s="4" t="str">
        <f>"MUHAMMAD AIDIL ZAID BIN ZABIDI"</f>
        <v>MUHAMMAD AIDIL ZAID BIN ZABIDI</v>
      </c>
      <c r="C120" s="14" t="str">
        <f>"990529065433"</f>
        <v>990529065433</v>
      </c>
      <c r="D120" s="14" t="str">
        <f t="shared" si="2"/>
        <v>MPI</v>
      </c>
      <c r="E120" s="30"/>
    </row>
    <row r="121" spans="1:5" x14ac:dyDescent="0.25">
      <c r="A121" s="5">
        <v>12</v>
      </c>
      <c r="B121" s="4" t="str">
        <f>"MUHAMMAD AIMAN HAKIM BIN FARIZOL"</f>
        <v>MUHAMMAD AIMAN HAKIM BIN FARIZOL</v>
      </c>
      <c r="C121" s="14" t="str">
        <f>"990724066255"</f>
        <v>990724066255</v>
      </c>
      <c r="D121" s="14" t="str">
        <f t="shared" si="2"/>
        <v>MPI</v>
      </c>
      <c r="E121" s="30"/>
    </row>
    <row r="122" spans="1:5" x14ac:dyDescent="0.25">
      <c r="A122" s="5">
        <v>13</v>
      </c>
      <c r="B122" s="4" t="str">
        <f>"MUHAMMAD AIZZAT SHYZRIEL BIN PIRUS"</f>
        <v>MUHAMMAD AIZZAT SHYZRIEL BIN PIRUS</v>
      </c>
      <c r="C122" s="14" t="str">
        <f>"990215035311"</f>
        <v>990215035311</v>
      </c>
      <c r="D122" s="14" t="str">
        <f t="shared" si="2"/>
        <v>MPI</v>
      </c>
      <c r="E122" s="30"/>
    </row>
    <row r="123" spans="1:5" x14ac:dyDescent="0.25">
      <c r="A123" s="5">
        <v>14</v>
      </c>
      <c r="B123" s="4" t="str">
        <f>"MUHAMMAD AZRI AMIR BIN SHARIFUDIN"</f>
        <v>MUHAMMAD AZRI AMIR BIN SHARIFUDIN</v>
      </c>
      <c r="C123" s="14" t="str">
        <f>"990131065169"</f>
        <v>990131065169</v>
      </c>
      <c r="D123" s="14" t="str">
        <f t="shared" si="2"/>
        <v>MPI</v>
      </c>
      <c r="E123" s="30"/>
    </row>
    <row r="124" spans="1:5" x14ac:dyDescent="0.25">
      <c r="A124" s="5">
        <v>15</v>
      </c>
      <c r="B124" s="4" t="str">
        <f>"MUHAMMAD MUIZZUDDIN BIN MOHD ZAKARIA"</f>
        <v>MUHAMMAD MUIZZUDDIN BIN MOHD ZAKARIA</v>
      </c>
      <c r="C124" s="14" t="str">
        <f>"991114065233"</f>
        <v>991114065233</v>
      </c>
      <c r="D124" s="14" t="str">
        <f t="shared" si="2"/>
        <v>MPI</v>
      </c>
      <c r="E124" s="30"/>
    </row>
    <row r="125" spans="1:5" x14ac:dyDescent="0.25">
      <c r="A125" s="5">
        <v>16</v>
      </c>
      <c r="B125" s="4" t="str">
        <f>"MUHAMMAD NASRUN HAKIM BIN JULAINI"</f>
        <v>MUHAMMAD NASRUN HAKIM BIN JULAINI</v>
      </c>
      <c r="C125" s="14" t="str">
        <f>"991021146771"</f>
        <v>991021146771</v>
      </c>
      <c r="D125" s="14" t="str">
        <f t="shared" si="2"/>
        <v>MPI</v>
      </c>
      <c r="E125" s="30"/>
    </row>
    <row r="126" spans="1:5" x14ac:dyDescent="0.25">
      <c r="A126" s="5">
        <v>17</v>
      </c>
      <c r="B126" s="4" t="str">
        <f>"MUHAMMAD RUSTAM IKMAL BIN ADUAT"</f>
        <v>MUHAMMAD RUSTAM IKMAL BIN ADUAT</v>
      </c>
      <c r="C126" s="14" t="str">
        <f>"991013065613"</f>
        <v>991013065613</v>
      </c>
      <c r="D126" s="14" t="str">
        <f t="shared" si="2"/>
        <v>MPI</v>
      </c>
      <c r="E126" s="30"/>
    </row>
    <row r="127" spans="1:5" x14ac:dyDescent="0.25">
      <c r="A127" s="5">
        <v>18</v>
      </c>
      <c r="B127" s="4" t="str">
        <f>"MUHAMMAD SHAHRUL AMIRUL BIN HISHAM"</f>
        <v>MUHAMMAD SHAHRUL AMIRUL BIN HISHAM</v>
      </c>
      <c r="C127" s="14" t="str">
        <f>"990128106329"</f>
        <v>990128106329</v>
      </c>
      <c r="D127" s="14" t="str">
        <f t="shared" si="2"/>
        <v>MPI</v>
      </c>
      <c r="E127" s="30"/>
    </row>
    <row r="128" spans="1:5" x14ac:dyDescent="0.25">
      <c r="A128" s="5">
        <v>19</v>
      </c>
      <c r="B128" s="4" t="str">
        <f>"NAIM KASHFI BIN MOHAMAD ZABIDI"</f>
        <v>NAIM KASHFI BIN MOHAMAD ZABIDI</v>
      </c>
      <c r="C128" s="14" t="str">
        <f>"990806066451"</f>
        <v>990806066451</v>
      </c>
      <c r="D128" s="14" t="str">
        <f t="shared" si="2"/>
        <v>MPI</v>
      </c>
      <c r="E128" s="30"/>
    </row>
    <row r="129" spans="1:5" x14ac:dyDescent="0.25">
      <c r="A129" s="19">
        <v>20</v>
      </c>
      <c r="B129" s="20" t="str">
        <f>"SITI NURAZIMAH BINTI SAPALI"</f>
        <v>SITI NURAZIMAH BINTI SAPALI</v>
      </c>
      <c r="C129" s="21" t="str">
        <f>"990804066482"</f>
        <v>990804066482</v>
      </c>
      <c r="D129" s="21" t="str">
        <f t="shared" si="2"/>
        <v>MPI</v>
      </c>
      <c r="E129" s="31"/>
    </row>
    <row r="130" spans="1:5" x14ac:dyDescent="0.25">
      <c r="A130" s="22"/>
      <c r="B130" s="23"/>
      <c r="C130" s="24"/>
      <c r="D130" s="24"/>
      <c r="E130" s="23"/>
    </row>
    <row r="131" spans="1:5" x14ac:dyDescent="0.25">
      <c r="A131" s="6"/>
      <c r="B131" s="7"/>
      <c r="C131" s="15"/>
      <c r="D131" s="15"/>
      <c r="E131" s="7"/>
    </row>
    <row r="132" spans="1:5" x14ac:dyDescent="0.25">
      <c r="A132" s="6"/>
      <c r="B132" s="7"/>
      <c r="C132" s="15"/>
      <c r="D132" s="15"/>
      <c r="E132" s="7"/>
    </row>
    <row r="133" spans="1:5" x14ac:dyDescent="0.25">
      <c r="A133" s="6"/>
      <c r="B133" s="7"/>
      <c r="C133" s="15"/>
      <c r="D133" s="15"/>
      <c r="E133" s="25"/>
    </row>
    <row r="134" spans="1:5" x14ac:dyDescent="0.25">
      <c r="A134" s="6"/>
      <c r="B134" s="7"/>
      <c r="C134" s="15"/>
      <c r="D134" s="15"/>
      <c r="E134" s="7"/>
    </row>
    <row r="135" spans="1:5" x14ac:dyDescent="0.25">
      <c r="A135" s="6"/>
      <c r="B135" s="7"/>
      <c r="C135" s="15"/>
      <c r="D135" s="15"/>
      <c r="E135" s="7"/>
    </row>
    <row r="136" spans="1:5" x14ac:dyDescent="0.25">
      <c r="A136" s="6"/>
      <c r="B136" s="7"/>
      <c r="C136" s="15"/>
      <c r="D136" s="15"/>
      <c r="E136" s="7"/>
    </row>
    <row r="137" spans="1:5" x14ac:dyDescent="0.25">
      <c r="A137" s="6"/>
      <c r="B137" s="7"/>
      <c r="C137" s="15"/>
      <c r="D137" s="15"/>
      <c r="E137" s="7"/>
    </row>
    <row r="138" spans="1:5" x14ac:dyDescent="0.25">
      <c r="A138" s="6"/>
      <c r="B138" s="7"/>
      <c r="C138" s="15"/>
      <c r="D138" s="15"/>
      <c r="E138" s="7"/>
    </row>
    <row r="139" spans="1:5" x14ac:dyDescent="0.25">
      <c r="A139" s="6"/>
      <c r="B139" s="7"/>
      <c r="C139" s="15"/>
      <c r="D139" s="15"/>
      <c r="E139" s="7"/>
    </row>
    <row r="140" spans="1:5" x14ac:dyDescent="0.25">
      <c r="A140" s="6"/>
      <c r="B140" s="7"/>
      <c r="C140" s="15"/>
      <c r="D140" s="15"/>
      <c r="E140" s="7"/>
    </row>
    <row r="141" spans="1:5" x14ac:dyDescent="0.25">
      <c r="A141" s="6"/>
      <c r="B141" s="7"/>
      <c r="C141" s="15"/>
      <c r="D141" s="15"/>
      <c r="E141" s="7"/>
    </row>
    <row r="142" spans="1:5" x14ac:dyDescent="0.25">
      <c r="A142" s="3" t="s">
        <v>40</v>
      </c>
    </row>
    <row r="143" spans="1:5" x14ac:dyDescent="0.25">
      <c r="A143" s="3" t="s">
        <v>41</v>
      </c>
    </row>
    <row r="144" spans="1:5" x14ac:dyDescent="0.25">
      <c r="A144" s="3"/>
    </row>
    <row r="146" spans="1:6" x14ac:dyDescent="0.25">
      <c r="A146" s="49" t="s">
        <v>12</v>
      </c>
      <c r="B146" s="49"/>
      <c r="C146" s="49"/>
      <c r="D146" s="49"/>
      <c r="E146" s="49"/>
      <c r="F146" s="49"/>
    </row>
    <row r="147" spans="1:6" x14ac:dyDescent="0.25">
      <c r="A147" s="28"/>
      <c r="B147" s="28"/>
      <c r="C147" s="28"/>
      <c r="D147" s="28"/>
      <c r="E147" s="28"/>
      <c r="F147" s="28"/>
    </row>
    <row r="148" spans="1:6" ht="15.75" x14ac:dyDescent="0.25">
      <c r="A148" s="52" t="s">
        <v>0</v>
      </c>
      <c r="B148" s="52"/>
      <c r="C148" s="52"/>
      <c r="D148" s="52"/>
      <c r="E148" s="52"/>
    </row>
    <row r="149" spans="1:6" ht="15.75" x14ac:dyDescent="0.25">
      <c r="A149" s="52" t="s">
        <v>1</v>
      </c>
      <c r="B149" s="52"/>
      <c r="C149" s="52"/>
      <c r="D149" s="52"/>
      <c r="E149" s="52"/>
    </row>
    <row r="150" spans="1:6" ht="15.75" x14ac:dyDescent="0.25">
      <c r="A150" s="53" t="s">
        <v>32</v>
      </c>
      <c r="B150" s="53"/>
      <c r="C150" s="53"/>
      <c r="D150" s="53"/>
      <c r="E150" s="53"/>
    </row>
    <row r="151" spans="1:6" ht="15.75" x14ac:dyDescent="0.25">
      <c r="A151" s="53" t="s">
        <v>2</v>
      </c>
      <c r="B151" s="53"/>
      <c r="C151" s="53"/>
      <c r="D151" s="53"/>
      <c r="E151" s="53"/>
    </row>
    <row r="152" spans="1:6" ht="15.75" x14ac:dyDescent="0.25">
      <c r="A152" s="1" t="s">
        <v>3</v>
      </c>
    </row>
    <row r="153" spans="1:6" x14ac:dyDescent="0.25">
      <c r="A153" s="51" t="s">
        <v>5</v>
      </c>
      <c r="B153" s="51"/>
      <c r="C153" s="11" t="s">
        <v>35</v>
      </c>
    </row>
    <row r="154" spans="1:6" x14ac:dyDescent="0.25">
      <c r="A154" s="2" t="s">
        <v>4</v>
      </c>
    </row>
    <row r="155" spans="1:6" x14ac:dyDescent="0.25">
      <c r="A155" s="51" t="s">
        <v>26</v>
      </c>
      <c r="B155" s="51"/>
      <c r="C155" s="11" t="s">
        <v>16</v>
      </c>
    </row>
    <row r="157" spans="1:6" ht="31.5" x14ac:dyDescent="0.25">
      <c r="A157" s="48" t="s">
        <v>6</v>
      </c>
      <c r="B157" s="48" t="s">
        <v>7</v>
      </c>
      <c r="C157" s="48" t="s">
        <v>8</v>
      </c>
      <c r="D157" s="48" t="s">
        <v>9</v>
      </c>
      <c r="E157" s="26" t="s">
        <v>10</v>
      </c>
    </row>
    <row r="158" spans="1:6" ht="15" customHeight="1" x14ac:dyDescent="0.25">
      <c r="A158" s="48"/>
      <c r="B158" s="48"/>
      <c r="C158" s="48"/>
      <c r="D158" s="48"/>
      <c r="E158" s="14" t="s">
        <v>17</v>
      </c>
    </row>
    <row r="159" spans="1:6" x14ac:dyDescent="0.25">
      <c r="A159" s="5">
        <v>1</v>
      </c>
      <c r="B159" s="4" t="str">
        <f>"KARTHIK A/L RAGUNATHAN"</f>
        <v>KARTHIK A/L RAGUNATHAN</v>
      </c>
      <c r="C159" s="14" t="str">
        <f>"991221035611"</f>
        <v>991221035611</v>
      </c>
      <c r="D159" s="14" t="str">
        <f t="shared" ref="D159:D175" si="3">"MPP"</f>
        <v>MPP</v>
      </c>
      <c r="E159" s="30"/>
    </row>
    <row r="160" spans="1:6" x14ac:dyDescent="0.25">
      <c r="A160" s="5">
        <v>2</v>
      </c>
      <c r="B160" s="4" t="str">
        <f>"MOHAMAD SAMSUL ARIF BIN IDRUSSAIDI AKMAR"</f>
        <v>MOHAMAD SAMSUL ARIF BIN IDRUSSAIDI AKMAR</v>
      </c>
      <c r="C160" s="14" t="str">
        <f>"990723066499"</f>
        <v>990723066499</v>
      </c>
      <c r="D160" s="14" t="str">
        <f t="shared" si="3"/>
        <v>MPP</v>
      </c>
      <c r="E160" s="30"/>
    </row>
    <row r="161" spans="1:5" x14ac:dyDescent="0.25">
      <c r="A161" s="5">
        <v>3</v>
      </c>
      <c r="B161" s="4" t="str">
        <f>"MUHAMMAD ALIFF NAZRIEN BIN HAMERI"</f>
        <v>MUHAMMAD ALIFF NAZRIEN BIN HAMERI</v>
      </c>
      <c r="C161" s="14" t="str">
        <f>"990418065481"</f>
        <v>990418065481</v>
      </c>
      <c r="D161" s="14" t="str">
        <f t="shared" si="3"/>
        <v>MPP</v>
      </c>
      <c r="E161" s="30"/>
    </row>
    <row r="162" spans="1:5" x14ac:dyDescent="0.25">
      <c r="A162" s="5">
        <v>4</v>
      </c>
      <c r="B162" s="4" t="str">
        <f>"MUHAMMAD AMIR AMIRUN BIN ZAMRI"</f>
        <v>MUHAMMAD AMIR AMIRUN BIN ZAMRI</v>
      </c>
      <c r="C162" s="14" t="str">
        <f>"991119146729"</f>
        <v>991119146729</v>
      </c>
      <c r="D162" s="14" t="str">
        <f t="shared" si="3"/>
        <v>MPP</v>
      </c>
      <c r="E162" s="30"/>
    </row>
    <row r="163" spans="1:5" x14ac:dyDescent="0.25">
      <c r="A163" s="5">
        <v>5</v>
      </c>
      <c r="B163" s="4" t="str">
        <f>"MUHAMMAD AMIRUL SYAHID BIN ADNA"</f>
        <v>MUHAMMAD AMIRUL SYAHID BIN ADNA</v>
      </c>
      <c r="C163" s="14" t="str">
        <f>"990430105239"</f>
        <v>990430105239</v>
      </c>
      <c r="D163" s="14" t="str">
        <f t="shared" si="3"/>
        <v>MPP</v>
      </c>
      <c r="E163" s="30"/>
    </row>
    <row r="164" spans="1:5" x14ac:dyDescent="0.25">
      <c r="A164" s="5">
        <v>6</v>
      </c>
      <c r="B164" s="4" t="str">
        <f>"MUHAMMAD ASHRAF BIN MOHD NOOR"</f>
        <v>MUHAMMAD ASHRAF BIN MOHD NOOR</v>
      </c>
      <c r="C164" s="14" t="str">
        <f>"990404065915"</f>
        <v>990404065915</v>
      </c>
      <c r="D164" s="14" t="str">
        <f t="shared" si="3"/>
        <v>MPP</v>
      </c>
      <c r="E164" s="30"/>
    </row>
    <row r="165" spans="1:5" x14ac:dyDescent="0.25">
      <c r="A165" s="5">
        <v>7</v>
      </c>
      <c r="B165" s="4" t="str">
        <f>"MUHAMMAD AZMI SYARIFUDDIN BIN NAZAHAR"</f>
        <v>MUHAMMAD AZMI SYARIFUDDIN BIN NAZAHAR</v>
      </c>
      <c r="C165" s="14" t="str">
        <f>"990118065973"</f>
        <v>990118065973</v>
      </c>
      <c r="D165" s="14" t="str">
        <f t="shared" si="3"/>
        <v>MPP</v>
      </c>
      <c r="E165" s="30"/>
    </row>
    <row r="166" spans="1:5" x14ac:dyDescent="0.25">
      <c r="A166" s="5">
        <v>8</v>
      </c>
      <c r="B166" s="4" t="str">
        <f>"MUHAMMAD FIKRI BIN MOHAMAD"</f>
        <v>MUHAMMAD FIKRI BIN MOHAMAD</v>
      </c>
      <c r="C166" s="14" t="str">
        <f>"990209065821"</f>
        <v>990209065821</v>
      </c>
      <c r="D166" s="14" t="str">
        <f t="shared" si="3"/>
        <v>MPP</v>
      </c>
      <c r="E166" s="30"/>
    </row>
    <row r="167" spans="1:5" x14ac:dyDescent="0.25">
      <c r="A167" s="5">
        <v>9</v>
      </c>
      <c r="B167" s="4" t="str">
        <f>"MUHAMMAD HAIRIE BIN AMRAN"</f>
        <v>MUHAMMAD HAIRIE BIN AMRAN</v>
      </c>
      <c r="C167" s="14" t="str">
        <f>"990324065763"</f>
        <v>990324065763</v>
      </c>
      <c r="D167" s="14" t="str">
        <f t="shared" si="3"/>
        <v>MPP</v>
      </c>
      <c r="E167" s="30"/>
    </row>
    <row r="168" spans="1:5" x14ac:dyDescent="0.25">
      <c r="A168" s="5">
        <v>10</v>
      </c>
      <c r="B168" s="4" t="str">
        <f>"MUHAMMAD NAZMI BIN NAZRI"</f>
        <v>MUHAMMAD NAZMI BIN NAZRI</v>
      </c>
      <c r="C168" s="14" t="str">
        <f>"990927065447"</f>
        <v>990927065447</v>
      </c>
      <c r="D168" s="14" t="str">
        <f t="shared" si="3"/>
        <v>MPP</v>
      </c>
      <c r="E168" s="30"/>
    </row>
    <row r="169" spans="1:5" x14ac:dyDescent="0.25">
      <c r="A169" s="5">
        <v>11</v>
      </c>
      <c r="B169" s="4" t="str">
        <f>"MUHAMMAD NURHAQIL BIN NORZLAN"</f>
        <v>MUHAMMAD NURHAQIL BIN NORZLAN</v>
      </c>
      <c r="C169" s="14" t="str">
        <f>"990827066717"</f>
        <v>990827066717</v>
      </c>
      <c r="D169" s="14" t="str">
        <f t="shared" si="3"/>
        <v>MPP</v>
      </c>
      <c r="E169" s="30"/>
    </row>
    <row r="170" spans="1:5" x14ac:dyDescent="0.25">
      <c r="A170" s="5">
        <v>12</v>
      </c>
      <c r="B170" s="4" t="str">
        <f>"NUR NISA LIYANA BINTI IMRAM"</f>
        <v>NUR NISA LIYANA BINTI IMRAM</v>
      </c>
      <c r="C170" s="14" t="str">
        <f>"990607065640"</f>
        <v>990607065640</v>
      </c>
      <c r="D170" s="14" t="str">
        <f t="shared" si="3"/>
        <v>MPP</v>
      </c>
      <c r="E170" s="30"/>
    </row>
    <row r="171" spans="1:5" x14ac:dyDescent="0.25">
      <c r="A171" s="5">
        <v>13</v>
      </c>
      <c r="B171" s="4" t="str">
        <f>"SITI MASITAH BINTI MD ZAKARIA"</f>
        <v>SITI MASITAH BINTI MD ZAKARIA</v>
      </c>
      <c r="C171" s="14" t="str">
        <f>"990907086072"</f>
        <v>990907086072</v>
      </c>
      <c r="D171" s="14" t="str">
        <f t="shared" si="3"/>
        <v>MPP</v>
      </c>
      <c r="E171" s="30"/>
    </row>
    <row r="172" spans="1:5" x14ac:dyDescent="0.25">
      <c r="A172" s="5">
        <v>14</v>
      </c>
      <c r="B172" s="4" t="str">
        <f>"TENGKU MOHD ISKANDAR BIN TG SAARI"</f>
        <v>TENGKU MOHD ISKANDAR BIN TG SAARI</v>
      </c>
      <c r="C172" s="14" t="str">
        <f>"990904066199"</f>
        <v>990904066199</v>
      </c>
      <c r="D172" s="14" t="str">
        <f t="shared" si="3"/>
        <v>MPP</v>
      </c>
      <c r="E172" s="30"/>
    </row>
    <row r="173" spans="1:5" x14ac:dyDescent="0.25">
      <c r="A173" s="5">
        <v>15</v>
      </c>
      <c r="B173" s="4" t="str">
        <f>"WAN MUHAMMAD ALIF BIN WAN RAZANI"</f>
        <v>WAN MUHAMMAD ALIF BIN WAN RAZANI</v>
      </c>
      <c r="C173" s="14" t="str">
        <f>"990731145111"</f>
        <v>990731145111</v>
      </c>
      <c r="D173" s="14" t="str">
        <f t="shared" si="3"/>
        <v>MPP</v>
      </c>
      <c r="E173" s="30"/>
    </row>
    <row r="174" spans="1:5" x14ac:dyDescent="0.25">
      <c r="A174" s="5">
        <v>16</v>
      </c>
      <c r="B174" s="4" t="str">
        <f>"ZARIFA SYAZLIANA BINTI MOHAMAD SABRI"</f>
        <v>ZARIFA SYAZLIANA BINTI MOHAMAD SABRI</v>
      </c>
      <c r="C174" s="14" t="str">
        <f>"990207065596"</f>
        <v>990207065596</v>
      </c>
      <c r="D174" s="14" t="str">
        <f t="shared" si="3"/>
        <v>MPP</v>
      </c>
      <c r="E174" s="30"/>
    </row>
    <row r="175" spans="1:5" x14ac:dyDescent="0.25">
      <c r="A175" s="19">
        <v>17</v>
      </c>
      <c r="B175" s="20" t="str">
        <f>"ZULAIKHA BINTI KAMARAZAMAN"</f>
        <v>ZULAIKHA BINTI KAMARAZAMAN</v>
      </c>
      <c r="C175" s="21" t="str">
        <f>"990911066496"</f>
        <v>990911066496</v>
      </c>
      <c r="D175" s="21" t="str">
        <f t="shared" si="3"/>
        <v>MPP</v>
      </c>
      <c r="E175" s="31"/>
    </row>
    <row r="176" spans="1:5" x14ac:dyDescent="0.25">
      <c r="A176" s="22"/>
      <c r="B176" s="23"/>
      <c r="C176" s="24"/>
      <c r="D176" s="24"/>
      <c r="E176" s="23"/>
    </row>
    <row r="177" spans="1:5" x14ac:dyDescent="0.25">
      <c r="A177" s="6"/>
      <c r="B177" s="7"/>
      <c r="C177" s="15"/>
      <c r="D177" s="15"/>
      <c r="E177" s="7"/>
    </row>
    <row r="178" spans="1:5" x14ac:dyDescent="0.25">
      <c r="A178" s="6"/>
      <c r="B178" s="7"/>
      <c r="C178" s="15"/>
      <c r="D178" s="15"/>
      <c r="E178" s="7"/>
    </row>
    <row r="179" spans="1:5" x14ac:dyDescent="0.25">
      <c r="A179" s="6"/>
      <c r="B179" s="7"/>
      <c r="C179" s="15"/>
      <c r="D179" s="15"/>
      <c r="E179" s="7"/>
    </row>
    <row r="180" spans="1:5" x14ac:dyDescent="0.25">
      <c r="A180" s="6"/>
      <c r="B180" s="7"/>
      <c r="C180" s="15"/>
      <c r="D180" s="15"/>
      <c r="E180" s="7"/>
    </row>
    <row r="181" spans="1:5" x14ac:dyDescent="0.25">
      <c r="A181" s="6"/>
      <c r="B181" s="7"/>
      <c r="C181" s="15"/>
      <c r="D181" s="15"/>
      <c r="E181" s="7"/>
    </row>
    <row r="182" spans="1:5" x14ac:dyDescent="0.25">
      <c r="A182" s="6"/>
      <c r="B182" s="7"/>
      <c r="C182" s="15"/>
      <c r="D182" s="15"/>
      <c r="E182" s="7"/>
    </row>
    <row r="183" spans="1:5" x14ac:dyDescent="0.25">
      <c r="A183" s="6"/>
      <c r="B183" s="7"/>
      <c r="C183" s="15"/>
      <c r="D183" s="15"/>
      <c r="E183" s="7"/>
    </row>
    <row r="184" spans="1:5" x14ac:dyDescent="0.25">
      <c r="A184" s="6"/>
      <c r="B184" s="7"/>
      <c r="C184" s="15"/>
      <c r="D184" s="15"/>
      <c r="E184" s="7"/>
    </row>
    <row r="185" spans="1:5" x14ac:dyDescent="0.25">
      <c r="A185" s="6"/>
      <c r="B185" s="7"/>
      <c r="C185" s="15"/>
      <c r="D185" s="15"/>
      <c r="E185" s="7"/>
    </row>
    <row r="186" spans="1:5" x14ac:dyDescent="0.25">
      <c r="A186" s="6"/>
      <c r="B186" s="7"/>
      <c r="C186" s="15"/>
      <c r="D186" s="15"/>
      <c r="E186" s="7"/>
    </row>
    <row r="187" spans="1:5" x14ac:dyDescent="0.25">
      <c r="A187" s="6"/>
      <c r="B187" s="7"/>
      <c r="C187" s="15"/>
      <c r="D187" s="15"/>
      <c r="E187" s="7"/>
    </row>
    <row r="188" spans="1:5" x14ac:dyDescent="0.25">
      <c r="A188" s="6"/>
      <c r="B188" s="7"/>
      <c r="C188" s="15"/>
      <c r="D188" s="15"/>
      <c r="E188" s="7"/>
    </row>
    <row r="189" spans="1:5" x14ac:dyDescent="0.25">
      <c r="A189" s="6"/>
      <c r="B189" s="7"/>
      <c r="C189" s="15"/>
      <c r="D189" s="15"/>
      <c r="E189" s="7"/>
    </row>
    <row r="190" spans="1:5" x14ac:dyDescent="0.25">
      <c r="A190" s="6"/>
      <c r="B190" s="7"/>
      <c r="C190" s="15"/>
      <c r="D190" s="15"/>
      <c r="E190" s="7"/>
    </row>
    <row r="191" spans="1:5" x14ac:dyDescent="0.25">
      <c r="A191" s="3" t="s">
        <v>40</v>
      </c>
    </row>
    <row r="192" spans="1:5" x14ac:dyDescent="0.25">
      <c r="A192" s="3" t="s">
        <v>41</v>
      </c>
    </row>
    <row r="193" spans="1:6" x14ac:dyDescent="0.25">
      <c r="A193" s="3"/>
    </row>
    <row r="195" spans="1:6" x14ac:dyDescent="0.25">
      <c r="A195" s="49" t="s">
        <v>12</v>
      </c>
      <c r="B195" s="49"/>
      <c r="C195" s="49"/>
      <c r="D195" s="49"/>
      <c r="E195" s="49"/>
      <c r="F195" s="49"/>
    </row>
    <row r="196" spans="1:6" x14ac:dyDescent="0.25">
      <c r="A196" s="6"/>
      <c r="B196" s="7"/>
      <c r="C196" s="15"/>
      <c r="D196" s="15"/>
      <c r="E196" s="7"/>
    </row>
    <row r="197" spans="1:6" ht="15.75" x14ac:dyDescent="0.25">
      <c r="A197" s="52" t="s">
        <v>0</v>
      </c>
      <c r="B197" s="52"/>
      <c r="C197" s="52"/>
      <c r="D197" s="52"/>
      <c r="E197" s="52"/>
    </row>
    <row r="198" spans="1:6" ht="15.75" x14ac:dyDescent="0.25">
      <c r="A198" s="52" t="s">
        <v>1</v>
      </c>
      <c r="B198" s="52"/>
      <c r="C198" s="52"/>
      <c r="D198" s="52"/>
      <c r="E198" s="52"/>
    </row>
    <row r="199" spans="1:6" ht="15.75" x14ac:dyDescent="0.25">
      <c r="A199" s="53" t="s">
        <v>32</v>
      </c>
      <c r="B199" s="53"/>
      <c r="C199" s="53"/>
      <c r="D199" s="53"/>
      <c r="E199" s="53"/>
    </row>
    <row r="200" spans="1:6" ht="15.75" x14ac:dyDescent="0.25">
      <c r="A200" s="53" t="s">
        <v>2</v>
      </c>
      <c r="B200" s="53"/>
      <c r="C200" s="53"/>
      <c r="D200" s="53"/>
      <c r="E200" s="53"/>
    </row>
    <row r="201" spans="1:6" ht="15.75" x14ac:dyDescent="0.25">
      <c r="A201" s="1" t="s">
        <v>3</v>
      </c>
    </row>
    <row r="202" spans="1:6" x14ac:dyDescent="0.25">
      <c r="A202" s="51" t="s">
        <v>5</v>
      </c>
      <c r="B202" s="51"/>
      <c r="C202" s="11" t="s">
        <v>35</v>
      </c>
    </row>
    <row r="203" spans="1:6" x14ac:dyDescent="0.25">
      <c r="A203" s="2" t="s">
        <v>4</v>
      </c>
    </row>
    <row r="204" spans="1:6" x14ac:dyDescent="0.25">
      <c r="A204" s="51" t="s">
        <v>26</v>
      </c>
      <c r="B204" s="51"/>
      <c r="C204" s="11" t="s">
        <v>16</v>
      </c>
    </row>
    <row r="206" spans="1:6" ht="31.5" x14ac:dyDescent="0.25">
      <c r="A206" s="48" t="s">
        <v>6</v>
      </c>
      <c r="B206" s="48" t="s">
        <v>7</v>
      </c>
      <c r="C206" s="48" t="s">
        <v>8</v>
      </c>
      <c r="D206" s="48" t="s">
        <v>9</v>
      </c>
      <c r="E206" s="26" t="s">
        <v>10</v>
      </c>
    </row>
    <row r="207" spans="1:6" ht="15" customHeight="1" x14ac:dyDescent="0.25">
      <c r="A207" s="48"/>
      <c r="B207" s="48"/>
      <c r="C207" s="48"/>
      <c r="D207" s="48"/>
      <c r="E207" s="14" t="s">
        <v>17</v>
      </c>
    </row>
    <row r="208" spans="1:6" x14ac:dyDescent="0.25">
      <c r="A208" s="5">
        <v>1</v>
      </c>
      <c r="B208" s="4" t="str">
        <f>"ADNAN FADLI BIN SAH PRI"</f>
        <v>ADNAN FADLI BIN SAH PRI</v>
      </c>
      <c r="C208" s="14" t="str">
        <f>"990527065755"</f>
        <v>990527065755</v>
      </c>
      <c r="D208" s="14" t="str">
        <f t="shared" ref="D208:D227" si="4">"MTA"</f>
        <v>MTA</v>
      </c>
      <c r="E208" s="30"/>
    </row>
    <row r="209" spans="1:5" x14ac:dyDescent="0.25">
      <c r="A209" s="5">
        <v>2</v>
      </c>
      <c r="B209" s="4" t="str">
        <f>"AHMAD ADHA BIN MOHAMAD TAHAR"</f>
        <v>AHMAD ADHA BIN MOHAMAD TAHAR</v>
      </c>
      <c r="C209" s="14" t="str">
        <f>"990328065779"</f>
        <v>990328065779</v>
      </c>
      <c r="D209" s="14" t="str">
        <f t="shared" si="4"/>
        <v>MTA</v>
      </c>
      <c r="E209" s="30"/>
    </row>
    <row r="210" spans="1:5" x14ac:dyDescent="0.25">
      <c r="A210" s="5">
        <v>3</v>
      </c>
      <c r="B210" s="4" t="str">
        <f>"AHMAD IKMAL BIN ISHAK"</f>
        <v>AHMAD IKMAL BIN ISHAK</v>
      </c>
      <c r="C210" s="14" t="str">
        <f>"991207065865"</f>
        <v>991207065865</v>
      </c>
      <c r="D210" s="14" t="str">
        <f t="shared" si="4"/>
        <v>MTA</v>
      </c>
      <c r="E210" s="30"/>
    </row>
    <row r="211" spans="1:5" x14ac:dyDescent="0.25">
      <c r="A211" s="5">
        <v>4</v>
      </c>
      <c r="B211" s="4" t="str">
        <f>"AMIR HAMZAH BIN KAMARUL AZLAN"</f>
        <v>AMIR HAMZAH BIN KAMARUL AZLAN</v>
      </c>
      <c r="C211" s="14" t="str">
        <f>"990304015435"</f>
        <v>990304015435</v>
      </c>
      <c r="D211" s="14" t="str">
        <f t="shared" si="4"/>
        <v>MTA</v>
      </c>
      <c r="E211" s="30"/>
    </row>
    <row r="212" spans="1:5" x14ac:dyDescent="0.25">
      <c r="A212" s="5">
        <v>5</v>
      </c>
      <c r="B212" s="4" t="str">
        <f>"KHAIROL HAKIMI BIN ZULKEFLI"</f>
        <v>KHAIROL HAKIMI BIN ZULKEFLI</v>
      </c>
      <c r="C212" s="14" t="str">
        <f>"990218066009"</f>
        <v>990218066009</v>
      </c>
      <c r="D212" s="14" t="str">
        <f t="shared" si="4"/>
        <v>MTA</v>
      </c>
      <c r="E212" s="30"/>
    </row>
    <row r="213" spans="1:5" x14ac:dyDescent="0.25">
      <c r="A213" s="5">
        <v>6</v>
      </c>
      <c r="B213" s="4" t="str">
        <f>"MOHAMAD IQMAL SYAFIQ BIN MOHD SHAKERI"</f>
        <v>MOHAMAD IQMAL SYAFIQ BIN MOHD SHAKERI</v>
      </c>
      <c r="C213" s="14" t="str">
        <f>"990416065461"</f>
        <v>990416065461</v>
      </c>
      <c r="D213" s="14" t="str">
        <f t="shared" si="4"/>
        <v>MTA</v>
      </c>
      <c r="E213" s="30"/>
    </row>
    <row r="214" spans="1:5" x14ac:dyDescent="0.25">
      <c r="A214" s="5">
        <v>7</v>
      </c>
      <c r="B214" s="4" t="str">
        <f>"MUHAMAD SOLIHIN BIN SUHAIMI"</f>
        <v>MUHAMAD SOLIHIN BIN SUHAIMI</v>
      </c>
      <c r="C214" s="14" t="str">
        <f>"991121065223"</f>
        <v>991121065223</v>
      </c>
      <c r="D214" s="14" t="str">
        <f t="shared" si="4"/>
        <v>MTA</v>
      </c>
      <c r="E214" s="30"/>
    </row>
    <row r="215" spans="1:5" x14ac:dyDescent="0.25">
      <c r="A215" s="5">
        <v>8</v>
      </c>
      <c r="B215" s="4" t="str">
        <f>"MUHAMAD ZAMZURI BIN YUSLEE"</f>
        <v>MUHAMAD ZAMZURI BIN YUSLEE</v>
      </c>
      <c r="C215" s="14" t="str">
        <f>"990324065077"</f>
        <v>990324065077</v>
      </c>
      <c r="D215" s="14" t="str">
        <f t="shared" si="4"/>
        <v>MTA</v>
      </c>
      <c r="E215" s="30"/>
    </row>
    <row r="216" spans="1:5" x14ac:dyDescent="0.25">
      <c r="A216" s="5">
        <v>9</v>
      </c>
      <c r="B216" s="4" t="str">
        <f>"MUHAMMAD AFIQ BIN NORDIN"</f>
        <v>MUHAMMAD AFIQ BIN NORDIN</v>
      </c>
      <c r="C216" s="14" t="str">
        <f>"991216065437"</f>
        <v>991216065437</v>
      </c>
      <c r="D216" s="14" t="str">
        <f t="shared" si="4"/>
        <v>MTA</v>
      </c>
      <c r="E216" s="30"/>
    </row>
    <row r="217" spans="1:5" x14ac:dyDescent="0.25">
      <c r="A217" s="5">
        <v>10</v>
      </c>
      <c r="B217" s="4" t="str">
        <f>"MUHAMMAD AZWAN FIKRY BIN MUHAMMAD HISHAM"</f>
        <v>MUHAMMAD AZWAN FIKRY BIN MUHAMMAD HISHAM</v>
      </c>
      <c r="C217" s="14" t="str">
        <f>"990816066519"</f>
        <v>990816066519</v>
      </c>
      <c r="D217" s="14" t="str">
        <f t="shared" si="4"/>
        <v>MTA</v>
      </c>
      <c r="E217" s="30"/>
    </row>
    <row r="218" spans="1:5" x14ac:dyDescent="0.25">
      <c r="A218" s="5">
        <v>11</v>
      </c>
      <c r="B218" s="4" t="str">
        <f>"MUHAMMAD FARIES BIN MOHD NAZARI"</f>
        <v>MUHAMMAD FARIES BIN MOHD NAZARI</v>
      </c>
      <c r="C218" s="14" t="str">
        <f>"990920035499"</f>
        <v>990920035499</v>
      </c>
      <c r="D218" s="14" t="str">
        <f t="shared" si="4"/>
        <v>MTA</v>
      </c>
      <c r="E218" s="30"/>
    </row>
    <row r="219" spans="1:5" x14ac:dyDescent="0.25">
      <c r="A219" s="5">
        <v>12</v>
      </c>
      <c r="B219" s="4" t="str">
        <f>"MUHAMMAD FIRDAUS BIN HAZMAN"</f>
        <v>MUHAMMAD FIRDAUS BIN HAZMAN</v>
      </c>
      <c r="C219" s="14" t="str">
        <f>"990407065371"</f>
        <v>990407065371</v>
      </c>
      <c r="D219" s="14" t="str">
        <f t="shared" si="4"/>
        <v>MTA</v>
      </c>
      <c r="E219" s="30"/>
    </row>
    <row r="220" spans="1:5" x14ac:dyDescent="0.25">
      <c r="A220" s="5">
        <v>13</v>
      </c>
      <c r="B220" s="4" t="str">
        <f>"MUHAMMAD HAFIZAM BIN NASRUL"</f>
        <v>MUHAMMAD HAFIZAM BIN NASRUL</v>
      </c>
      <c r="C220" s="14" t="str">
        <f>"990518065809"</f>
        <v>990518065809</v>
      </c>
      <c r="D220" s="14" t="str">
        <f t="shared" si="4"/>
        <v>MTA</v>
      </c>
      <c r="E220" s="30"/>
    </row>
    <row r="221" spans="1:5" x14ac:dyDescent="0.25">
      <c r="A221" s="5">
        <v>14</v>
      </c>
      <c r="B221" s="4" t="str">
        <f>"MUHAMMAD HAKIMI BIN SAPIA'E"</f>
        <v>MUHAMMAD HAKIMI BIN SAPIA'E</v>
      </c>
      <c r="C221" s="14" t="str">
        <f>"990301065971"</f>
        <v>990301065971</v>
      </c>
      <c r="D221" s="14" t="str">
        <f t="shared" si="4"/>
        <v>MTA</v>
      </c>
      <c r="E221" s="30"/>
    </row>
    <row r="222" spans="1:5" x14ac:dyDescent="0.25">
      <c r="A222" s="5">
        <v>15</v>
      </c>
      <c r="B222" s="4" t="str">
        <f>"MUHAMMAD LUQMAN BIN MD NOOR"</f>
        <v>MUHAMMAD LUQMAN BIN MD NOOR</v>
      </c>
      <c r="C222" s="14" t="str">
        <f>"990517035819"</f>
        <v>990517035819</v>
      </c>
      <c r="D222" s="14" t="str">
        <f t="shared" si="4"/>
        <v>MTA</v>
      </c>
      <c r="E222" s="30"/>
    </row>
    <row r="223" spans="1:5" x14ac:dyDescent="0.25">
      <c r="A223" s="5">
        <v>16</v>
      </c>
      <c r="B223" s="4" t="str">
        <f>"MUHAMMAD NIZAM BIN KAMARUDDIN"</f>
        <v>MUHAMMAD NIZAM BIN KAMARUDDIN</v>
      </c>
      <c r="C223" s="14" t="str">
        <f>"991215145857"</f>
        <v>991215145857</v>
      </c>
      <c r="D223" s="14" t="str">
        <f t="shared" si="4"/>
        <v>MTA</v>
      </c>
      <c r="E223" s="30"/>
    </row>
    <row r="224" spans="1:5" x14ac:dyDescent="0.25">
      <c r="A224" s="5">
        <v>17</v>
      </c>
      <c r="B224" s="4" t="str">
        <f>"MUHAMMAD SYAKIR BIN JAMALUDIN"</f>
        <v>MUHAMMAD SYAKIR BIN JAMALUDIN</v>
      </c>
      <c r="C224" s="14" t="str">
        <f>"990714065873"</f>
        <v>990714065873</v>
      </c>
      <c r="D224" s="14" t="str">
        <f t="shared" si="4"/>
        <v>MTA</v>
      </c>
      <c r="E224" s="30"/>
    </row>
    <row r="225" spans="1:5" x14ac:dyDescent="0.25">
      <c r="A225" s="5">
        <v>18</v>
      </c>
      <c r="B225" s="4" t="str">
        <f>"MUHAMMAD ZULKHAIRI BIN MOHD ISMAWI"</f>
        <v>MUHAMMAD ZULKHAIRI BIN MOHD ISMAWI</v>
      </c>
      <c r="C225" s="14" t="str">
        <f>"990602107311"</f>
        <v>990602107311</v>
      </c>
      <c r="D225" s="14" t="str">
        <f t="shared" si="4"/>
        <v>MTA</v>
      </c>
      <c r="E225" s="30"/>
    </row>
    <row r="226" spans="1:5" x14ac:dyDescent="0.25">
      <c r="A226" s="5">
        <v>19</v>
      </c>
      <c r="B226" s="4" t="str">
        <f>"NORHAMIZAN BIN ZAMRI"</f>
        <v>NORHAMIZAN BIN ZAMRI</v>
      </c>
      <c r="C226" s="14" t="str">
        <f>"990512035633"</f>
        <v>990512035633</v>
      </c>
      <c r="D226" s="14" t="str">
        <f t="shared" si="4"/>
        <v>MTA</v>
      </c>
      <c r="E226" s="30"/>
    </row>
    <row r="227" spans="1:5" x14ac:dyDescent="0.25">
      <c r="A227" s="19">
        <v>20</v>
      </c>
      <c r="B227" s="20" t="str">
        <f>"RAJA AMMAR ZAQWAN BIN RAJA AFINDI"</f>
        <v>RAJA AMMAR ZAQWAN BIN RAJA AFINDI</v>
      </c>
      <c r="C227" s="21" t="str">
        <f>"990928065385"</f>
        <v>990928065385</v>
      </c>
      <c r="D227" s="21" t="str">
        <f t="shared" si="4"/>
        <v>MTA</v>
      </c>
      <c r="E227" s="31"/>
    </row>
    <row r="228" spans="1:5" x14ac:dyDescent="0.25">
      <c r="A228" s="22"/>
      <c r="B228" s="23"/>
      <c r="C228" s="24"/>
      <c r="D228" s="24"/>
      <c r="E228" s="23"/>
    </row>
    <row r="229" spans="1:5" x14ac:dyDescent="0.25">
      <c r="A229" s="6"/>
      <c r="B229" s="7"/>
      <c r="C229" s="15"/>
      <c r="D229" s="15"/>
      <c r="E229" s="7"/>
    </row>
    <row r="230" spans="1:5" x14ac:dyDescent="0.25">
      <c r="A230" s="6"/>
      <c r="B230" s="7"/>
      <c r="C230" s="15"/>
      <c r="D230" s="15"/>
      <c r="E230" s="7"/>
    </row>
    <row r="231" spans="1:5" x14ac:dyDescent="0.25">
      <c r="A231" s="6"/>
      <c r="B231" s="7"/>
      <c r="C231" s="15"/>
      <c r="D231" s="15"/>
      <c r="E231" s="7"/>
    </row>
    <row r="232" spans="1:5" x14ac:dyDescent="0.25">
      <c r="A232" s="6"/>
      <c r="B232" s="7"/>
      <c r="C232" s="15"/>
      <c r="D232" s="15"/>
      <c r="E232" s="7"/>
    </row>
    <row r="233" spans="1:5" x14ac:dyDescent="0.25">
      <c r="A233" s="6"/>
      <c r="B233" s="7"/>
      <c r="C233" s="15"/>
      <c r="D233" s="15"/>
      <c r="E233" s="7"/>
    </row>
    <row r="234" spans="1:5" x14ac:dyDescent="0.25">
      <c r="A234" s="6"/>
      <c r="B234" s="7"/>
      <c r="C234" s="15"/>
      <c r="D234" s="15"/>
      <c r="E234" s="7"/>
    </row>
    <row r="235" spans="1:5" x14ac:dyDescent="0.25">
      <c r="A235" s="6"/>
      <c r="B235" s="7"/>
      <c r="C235" s="15"/>
      <c r="D235" s="15"/>
      <c r="E235" s="7"/>
    </row>
    <row r="236" spans="1:5" x14ac:dyDescent="0.25">
      <c r="A236" s="6"/>
      <c r="B236" s="7"/>
      <c r="C236" s="15"/>
      <c r="D236" s="15"/>
      <c r="E236" s="7"/>
    </row>
    <row r="237" spans="1:5" x14ac:dyDescent="0.25">
      <c r="A237" s="6"/>
      <c r="B237" s="7"/>
      <c r="C237" s="15"/>
      <c r="D237" s="15"/>
      <c r="E237" s="7"/>
    </row>
    <row r="238" spans="1:5" x14ac:dyDescent="0.25">
      <c r="A238" s="6"/>
      <c r="B238" s="7"/>
      <c r="C238" s="15"/>
      <c r="D238" s="15"/>
      <c r="E238" s="7"/>
    </row>
    <row r="239" spans="1:5" x14ac:dyDescent="0.25">
      <c r="A239" s="6"/>
      <c r="B239" s="7"/>
      <c r="C239" s="15"/>
      <c r="D239" s="15"/>
      <c r="E239" s="7"/>
    </row>
    <row r="240" spans="1:5" x14ac:dyDescent="0.25">
      <c r="A240" s="3" t="s">
        <v>40</v>
      </c>
    </row>
    <row r="241" spans="1:6" x14ac:dyDescent="0.25">
      <c r="A241" s="3" t="s">
        <v>41</v>
      </c>
    </row>
    <row r="242" spans="1:6" x14ac:dyDescent="0.25">
      <c r="A242" s="3"/>
    </row>
    <row r="244" spans="1:6" x14ac:dyDescent="0.25">
      <c r="A244" s="49" t="s">
        <v>12</v>
      </c>
      <c r="B244" s="49"/>
      <c r="C244" s="49"/>
      <c r="D244" s="49"/>
      <c r="E244" s="49"/>
      <c r="F244" s="49"/>
    </row>
    <row r="245" spans="1:6" x14ac:dyDescent="0.25">
      <c r="A245" s="6"/>
      <c r="B245" s="7"/>
      <c r="C245" s="15"/>
      <c r="D245" s="15"/>
      <c r="E245" s="7"/>
    </row>
    <row r="246" spans="1:6" ht="15.75" x14ac:dyDescent="0.25">
      <c r="A246" s="52" t="s">
        <v>0</v>
      </c>
      <c r="B246" s="52"/>
      <c r="C246" s="52"/>
      <c r="D246" s="52"/>
      <c r="E246" s="52"/>
    </row>
    <row r="247" spans="1:6" ht="15.75" x14ac:dyDescent="0.25">
      <c r="A247" s="52" t="s">
        <v>1</v>
      </c>
      <c r="B247" s="52"/>
      <c r="C247" s="52"/>
      <c r="D247" s="52"/>
      <c r="E247" s="52"/>
    </row>
    <row r="248" spans="1:6" ht="15.75" x14ac:dyDescent="0.25">
      <c r="A248" s="53" t="s">
        <v>32</v>
      </c>
      <c r="B248" s="53"/>
      <c r="C248" s="53"/>
      <c r="D248" s="53"/>
      <c r="E248" s="53"/>
    </row>
    <row r="249" spans="1:6" ht="15.75" x14ac:dyDescent="0.25">
      <c r="A249" s="53" t="s">
        <v>2</v>
      </c>
      <c r="B249" s="53"/>
      <c r="C249" s="53"/>
      <c r="D249" s="53"/>
      <c r="E249" s="53"/>
    </row>
    <row r="250" spans="1:6" ht="15.75" x14ac:dyDescent="0.25">
      <c r="A250" s="1" t="s">
        <v>3</v>
      </c>
    </row>
    <row r="251" spans="1:6" x14ac:dyDescent="0.25">
      <c r="A251" s="51" t="s">
        <v>5</v>
      </c>
      <c r="B251" s="51"/>
      <c r="C251" s="11" t="s">
        <v>35</v>
      </c>
    </row>
    <row r="252" spans="1:6" x14ac:dyDescent="0.25">
      <c r="A252" s="2" t="s">
        <v>4</v>
      </c>
    </row>
    <row r="253" spans="1:6" x14ac:dyDescent="0.25">
      <c r="A253" s="51" t="s">
        <v>26</v>
      </c>
      <c r="B253" s="51"/>
      <c r="C253" s="11" t="s">
        <v>16</v>
      </c>
    </row>
    <row r="255" spans="1:6" ht="31.5" x14ac:dyDescent="0.25">
      <c r="A255" s="48" t="s">
        <v>6</v>
      </c>
      <c r="B255" s="48" t="s">
        <v>7</v>
      </c>
      <c r="C255" s="48" t="s">
        <v>8</v>
      </c>
      <c r="D255" s="48" t="s">
        <v>9</v>
      </c>
      <c r="E255" s="26" t="s">
        <v>10</v>
      </c>
    </row>
    <row r="256" spans="1:6" ht="15" customHeight="1" x14ac:dyDescent="0.25">
      <c r="A256" s="48"/>
      <c r="B256" s="48"/>
      <c r="C256" s="48"/>
      <c r="D256" s="48"/>
      <c r="E256" s="14" t="s">
        <v>17</v>
      </c>
    </row>
    <row r="257" spans="1:5" x14ac:dyDescent="0.25">
      <c r="A257" s="5">
        <v>1</v>
      </c>
      <c r="B257" s="4" t="str">
        <f>"AFWAN SABIQ BIN MOHD NOOR RAMDZOM"</f>
        <v>AFWAN SABIQ BIN MOHD NOOR RAMDZOM</v>
      </c>
      <c r="C257" s="14" t="str">
        <f>"990802066577"</f>
        <v>990802066577</v>
      </c>
      <c r="D257" s="14" t="str">
        <f t="shared" ref="D257:D280" si="5">"MTK"</f>
        <v>MTK</v>
      </c>
      <c r="E257" s="30"/>
    </row>
    <row r="258" spans="1:5" x14ac:dyDescent="0.25">
      <c r="A258" s="5">
        <v>2</v>
      </c>
      <c r="B258" s="4" t="str">
        <f>"AHMAD FIQRI BIN MOHAMAD ROSLI"</f>
        <v>AHMAD FIQRI BIN MOHAMAD ROSLI</v>
      </c>
      <c r="C258" s="14" t="str">
        <f>"990610065449"</f>
        <v>990610065449</v>
      </c>
      <c r="D258" s="14" t="str">
        <f t="shared" si="5"/>
        <v>MTK</v>
      </c>
      <c r="E258" s="30"/>
    </row>
    <row r="259" spans="1:5" x14ac:dyDescent="0.25">
      <c r="A259" s="5">
        <v>3</v>
      </c>
      <c r="B259" s="4" t="str">
        <f>"AHMAD ZAIHAR BIN ZAB SAIFOLADZHAR"</f>
        <v>AHMAD ZAIHAR BIN ZAB SAIFOLADZHAR</v>
      </c>
      <c r="C259" s="14" t="str">
        <f>"990821146601"</f>
        <v>990821146601</v>
      </c>
      <c r="D259" s="14" t="str">
        <f t="shared" si="5"/>
        <v>MTK</v>
      </c>
      <c r="E259" s="30"/>
    </row>
    <row r="260" spans="1:5" x14ac:dyDescent="0.25">
      <c r="A260" s="5">
        <v>4</v>
      </c>
      <c r="B260" s="4" t="str">
        <f>"AZIZUL FIKRI BIN ISMAIL"</f>
        <v>AZIZUL FIKRI BIN ISMAIL</v>
      </c>
      <c r="C260" s="14" t="str">
        <f>"990217065071"</f>
        <v>990217065071</v>
      </c>
      <c r="D260" s="14" t="str">
        <f t="shared" si="5"/>
        <v>MTK</v>
      </c>
      <c r="E260" s="30"/>
    </row>
    <row r="261" spans="1:5" x14ac:dyDescent="0.25">
      <c r="A261" s="5">
        <v>5</v>
      </c>
      <c r="B261" s="4" t="str">
        <f>"ISQANDAR ZULQARNAIN BIN NOR HALIM"</f>
        <v>ISQANDAR ZULQARNAIN BIN NOR HALIM</v>
      </c>
      <c r="C261" s="14" t="str">
        <f>"990801066639"</f>
        <v>990801066639</v>
      </c>
      <c r="D261" s="14" t="str">
        <f t="shared" si="5"/>
        <v>MTK</v>
      </c>
      <c r="E261" s="30"/>
    </row>
    <row r="262" spans="1:5" x14ac:dyDescent="0.25">
      <c r="A262" s="5">
        <v>6</v>
      </c>
      <c r="B262" s="4" t="str">
        <f>"KHAIRUL RIDUAN BIN KHAIRUDIN"</f>
        <v>KHAIRUL RIDUAN BIN KHAIRUDIN</v>
      </c>
      <c r="C262" s="14" t="str">
        <f>"990910065475"</f>
        <v>990910065475</v>
      </c>
      <c r="D262" s="14" t="str">
        <f t="shared" si="5"/>
        <v>MTK</v>
      </c>
      <c r="E262" s="30"/>
    </row>
    <row r="263" spans="1:5" x14ac:dyDescent="0.25">
      <c r="A263" s="5">
        <v>7</v>
      </c>
      <c r="B263" s="4" t="str">
        <f>"LUKMAN HAKIM BIN AMRAN"</f>
        <v>LUKMAN HAKIM BIN AMRAN</v>
      </c>
      <c r="C263" s="14" t="str">
        <f>"991128066149"</f>
        <v>991128066149</v>
      </c>
      <c r="D263" s="14" t="str">
        <f t="shared" si="5"/>
        <v>MTK</v>
      </c>
      <c r="E263" s="30"/>
    </row>
    <row r="264" spans="1:5" x14ac:dyDescent="0.25">
      <c r="A264" s="5">
        <v>8</v>
      </c>
      <c r="B264" s="4" t="str">
        <f>"MALINDRA BIN MOHD NOR"</f>
        <v>MALINDRA BIN MOHD NOR</v>
      </c>
      <c r="C264" s="14" t="str">
        <f>"991214065599"</f>
        <v>991214065599</v>
      </c>
      <c r="D264" s="14" t="str">
        <f t="shared" si="5"/>
        <v>MTK</v>
      </c>
      <c r="E264" s="30"/>
    </row>
    <row r="265" spans="1:5" x14ac:dyDescent="0.25">
      <c r="A265" s="5">
        <v>9</v>
      </c>
      <c r="B265" s="4" t="str">
        <f>"MUHAMAD ADWA TAUFIQ BIN AZIZAN"</f>
        <v>MUHAMAD ADWA TAUFIQ BIN AZIZAN</v>
      </c>
      <c r="C265" s="14" t="str">
        <f>"991226066097"</f>
        <v>991226066097</v>
      </c>
      <c r="D265" s="14" t="str">
        <f t="shared" si="5"/>
        <v>MTK</v>
      </c>
      <c r="E265" s="30"/>
    </row>
    <row r="266" spans="1:5" x14ac:dyDescent="0.25">
      <c r="A266" s="5">
        <v>10</v>
      </c>
      <c r="B266" s="4" t="str">
        <f>"MUHAMAD ARIF HAKIMIN BIN MUHAMAD YUSOH"</f>
        <v>MUHAMAD ARIF HAKIMIN BIN MUHAMAD YUSOH</v>
      </c>
      <c r="C266" s="14" t="str">
        <f>"991008146443"</f>
        <v>991008146443</v>
      </c>
      <c r="D266" s="14" t="str">
        <f t="shared" si="5"/>
        <v>MTK</v>
      </c>
      <c r="E266" s="30"/>
    </row>
    <row r="267" spans="1:5" x14ac:dyDescent="0.25">
      <c r="A267" s="5">
        <v>11</v>
      </c>
      <c r="B267" s="4" t="str">
        <f>"MUHAMMAD ADIB SYAHIR BIN ABDULLAH"</f>
        <v>MUHAMMAD ADIB SYAHIR BIN ABDULLAH</v>
      </c>
      <c r="C267" s="14" t="str">
        <f>"990504146691"</f>
        <v>990504146691</v>
      </c>
      <c r="D267" s="14" t="str">
        <f t="shared" si="5"/>
        <v>MTK</v>
      </c>
      <c r="E267" s="30"/>
    </row>
    <row r="268" spans="1:5" x14ac:dyDescent="0.25">
      <c r="A268" s="5">
        <v>12</v>
      </c>
      <c r="B268" s="4" t="str">
        <f>"MUHAMMAD AIKAL BIN ALIAS"</f>
        <v>MUHAMMAD AIKAL BIN ALIAS</v>
      </c>
      <c r="C268" s="14" t="str">
        <f>"990410065903"</f>
        <v>990410065903</v>
      </c>
      <c r="D268" s="14" t="str">
        <f t="shared" si="5"/>
        <v>MTK</v>
      </c>
      <c r="E268" s="30"/>
    </row>
    <row r="269" spans="1:5" x14ac:dyDescent="0.25">
      <c r="A269" s="5">
        <v>13</v>
      </c>
      <c r="B269" s="4" t="str">
        <f>"MUHAMMAD AMIRUL FIQRI BIN MOHD NADZARI"</f>
        <v>MUHAMMAD AMIRUL FIQRI BIN MOHD NADZARI</v>
      </c>
      <c r="C269" s="14" t="str">
        <f>"990715065701"</f>
        <v>990715065701</v>
      </c>
      <c r="D269" s="14" t="str">
        <f t="shared" si="5"/>
        <v>MTK</v>
      </c>
      <c r="E269" s="30"/>
    </row>
    <row r="270" spans="1:5" x14ac:dyDescent="0.25">
      <c r="A270" s="5">
        <v>14</v>
      </c>
      <c r="B270" s="4" t="str">
        <f>"MUHAMMAD FADZLI BIN JOHARI"</f>
        <v>MUHAMMAD FADZLI BIN JOHARI</v>
      </c>
      <c r="C270" s="14" t="str">
        <f>"990817066633"</f>
        <v>990817066633</v>
      </c>
      <c r="D270" s="14" t="str">
        <f t="shared" si="5"/>
        <v>MTK</v>
      </c>
      <c r="E270" s="30"/>
    </row>
    <row r="271" spans="1:5" x14ac:dyDescent="0.25">
      <c r="A271" s="5">
        <v>15</v>
      </c>
      <c r="B271" s="4" t="str">
        <f>"MUHAMMAD FARIDZUDDIN BIN MOHD ZUKI"</f>
        <v>MUHAMMAD FARIDZUDDIN BIN MOHD ZUKI</v>
      </c>
      <c r="C271" s="14" t="str">
        <f>"990623065675"</f>
        <v>990623065675</v>
      </c>
      <c r="D271" s="14" t="str">
        <f t="shared" si="5"/>
        <v>MTK</v>
      </c>
      <c r="E271" s="30"/>
    </row>
    <row r="272" spans="1:5" x14ac:dyDescent="0.25">
      <c r="A272" s="5">
        <v>16</v>
      </c>
      <c r="B272" s="4" t="str">
        <f>"MUHAMMAD HAFIZI RASHDI BIN HUSAIN"</f>
        <v>MUHAMMAD HAFIZI RASHDI BIN HUSAIN</v>
      </c>
      <c r="C272" s="14" t="str">
        <f>"990528065431"</f>
        <v>990528065431</v>
      </c>
      <c r="D272" s="14" t="str">
        <f t="shared" si="5"/>
        <v>MTK</v>
      </c>
      <c r="E272" s="30"/>
    </row>
    <row r="273" spans="1:5" x14ac:dyDescent="0.25">
      <c r="A273" s="5">
        <v>17</v>
      </c>
      <c r="B273" s="4" t="str">
        <f>"MUHAMMAD NA'EEM NAUFAL BIN MOHD SHARIF"</f>
        <v>MUHAMMAD NA'EEM NAUFAL BIN MOHD SHARIF</v>
      </c>
      <c r="C273" s="14" t="str">
        <f>"990817145761"</f>
        <v>990817145761</v>
      </c>
      <c r="D273" s="14" t="str">
        <f t="shared" si="5"/>
        <v>MTK</v>
      </c>
      <c r="E273" s="30"/>
    </row>
    <row r="274" spans="1:5" x14ac:dyDescent="0.25">
      <c r="A274" s="5">
        <v>18</v>
      </c>
      <c r="B274" s="4" t="str">
        <f>"MUHAMMAD NOR SALBUNIE BIN ABDUL MAJID"</f>
        <v>MUHAMMAD NOR SALBUNIE BIN ABDUL MAJID</v>
      </c>
      <c r="C274" s="14" t="str">
        <f>"991111065051"</f>
        <v>991111065051</v>
      </c>
      <c r="D274" s="14" t="str">
        <f t="shared" si="5"/>
        <v>MTK</v>
      </c>
      <c r="E274" s="30"/>
    </row>
    <row r="275" spans="1:5" x14ac:dyDescent="0.25">
      <c r="A275" s="5">
        <v>19</v>
      </c>
      <c r="B275" s="4" t="str">
        <f>"MUHAMMAD RIZAL BIN ISMAIL"</f>
        <v>MUHAMMAD RIZAL BIN ISMAIL</v>
      </c>
      <c r="C275" s="14" t="str">
        <f>"991021066325"</f>
        <v>991021066325</v>
      </c>
      <c r="D275" s="14" t="str">
        <f t="shared" si="5"/>
        <v>MTK</v>
      </c>
      <c r="E275" s="30"/>
    </row>
    <row r="276" spans="1:5" x14ac:dyDescent="0.25">
      <c r="A276" s="5">
        <v>20</v>
      </c>
      <c r="B276" s="4" t="str">
        <f>"MUHAMMAD SHAHRIL BIN MOHD ZAINUDDIN"</f>
        <v>MUHAMMAD SHAHRIL BIN MOHD ZAINUDDIN</v>
      </c>
      <c r="C276" s="14" t="str">
        <f>"980831065515"</f>
        <v>980831065515</v>
      </c>
      <c r="D276" s="14" t="str">
        <f t="shared" si="5"/>
        <v>MTK</v>
      </c>
      <c r="E276" s="30"/>
    </row>
    <row r="277" spans="1:5" x14ac:dyDescent="0.25">
      <c r="A277" s="5">
        <v>21</v>
      </c>
      <c r="B277" s="4" t="str">
        <f>"MUHAMMAD SOLLEH BIN KAMALUDIN"</f>
        <v>MUHAMMAD SOLLEH BIN KAMALUDIN</v>
      </c>
      <c r="C277" s="14" t="str">
        <f>"990430066073"</f>
        <v>990430066073</v>
      </c>
      <c r="D277" s="14" t="str">
        <f t="shared" si="5"/>
        <v>MTK</v>
      </c>
      <c r="E277" s="30"/>
    </row>
    <row r="278" spans="1:5" x14ac:dyDescent="0.25">
      <c r="A278" s="5">
        <v>22</v>
      </c>
      <c r="B278" s="4" t="str">
        <f>"MUHAMMAD TAUFIQ BIN ROZIMI"</f>
        <v>MUHAMMAD TAUFIQ BIN ROZIMI</v>
      </c>
      <c r="C278" s="14" t="str">
        <f>"990725035047"</f>
        <v>990725035047</v>
      </c>
      <c r="D278" s="14" t="str">
        <f t="shared" si="5"/>
        <v>MTK</v>
      </c>
      <c r="E278" s="30"/>
    </row>
    <row r="279" spans="1:5" x14ac:dyDescent="0.25">
      <c r="A279" s="5">
        <v>23</v>
      </c>
      <c r="B279" s="4" t="str">
        <f>"NOR ADILAH BINTI AZIZAN"</f>
        <v>NOR ADILAH BINTI AZIZAN</v>
      </c>
      <c r="C279" s="14" t="str">
        <f>"990603065686"</f>
        <v>990603065686</v>
      </c>
      <c r="D279" s="14" t="str">
        <f t="shared" si="5"/>
        <v>MTK</v>
      </c>
      <c r="E279" s="30"/>
    </row>
    <row r="280" spans="1:5" x14ac:dyDescent="0.25">
      <c r="A280" s="5">
        <v>24</v>
      </c>
      <c r="B280" s="4" t="str">
        <f>"SYAFIQ ZUHAIRI BIN MOHD RASDI"</f>
        <v>SYAFIQ ZUHAIRI BIN MOHD RASDI</v>
      </c>
      <c r="C280" s="14" t="str">
        <f>"991014035467"</f>
        <v>991014035467</v>
      </c>
      <c r="D280" s="14" t="str">
        <f t="shared" si="5"/>
        <v>MTK</v>
      </c>
      <c r="E280" s="30"/>
    </row>
    <row r="281" spans="1:5" x14ac:dyDescent="0.25">
      <c r="A281" s="6"/>
      <c r="B281" s="7"/>
      <c r="C281" s="15"/>
      <c r="D281" s="15"/>
      <c r="E281" s="7"/>
    </row>
    <row r="282" spans="1:5" x14ac:dyDescent="0.25">
      <c r="A282" s="6"/>
      <c r="B282" s="7"/>
      <c r="C282" s="15"/>
      <c r="D282" s="15"/>
      <c r="E282" s="7"/>
    </row>
    <row r="283" spans="1:5" x14ac:dyDescent="0.25">
      <c r="A283" s="6"/>
      <c r="B283" s="7"/>
      <c r="C283" s="15"/>
      <c r="D283" s="15"/>
      <c r="E283" s="7"/>
    </row>
    <row r="284" spans="1:5" x14ac:dyDescent="0.25">
      <c r="A284" s="6"/>
      <c r="B284" s="7"/>
      <c r="C284" s="15"/>
      <c r="D284" s="15"/>
      <c r="E284" s="7"/>
    </row>
    <row r="285" spans="1:5" x14ac:dyDescent="0.25">
      <c r="A285" s="6"/>
      <c r="B285" s="7"/>
      <c r="C285" s="15"/>
      <c r="D285" s="15"/>
      <c r="E285" s="7"/>
    </row>
    <row r="286" spans="1:5" x14ac:dyDescent="0.25">
      <c r="A286" s="6"/>
      <c r="B286" s="7"/>
      <c r="C286" s="15"/>
      <c r="D286" s="15"/>
      <c r="E286" s="7"/>
    </row>
    <row r="287" spans="1:5" x14ac:dyDescent="0.25">
      <c r="A287" s="6"/>
      <c r="B287" s="7"/>
      <c r="C287" s="15"/>
      <c r="D287" s="15"/>
      <c r="E287" s="7"/>
    </row>
    <row r="289" spans="1:11" x14ac:dyDescent="0.25">
      <c r="A289" s="3" t="s">
        <v>40</v>
      </c>
    </row>
    <row r="290" spans="1:11" x14ac:dyDescent="0.25">
      <c r="A290" s="3" t="s">
        <v>41</v>
      </c>
    </row>
    <row r="291" spans="1:11" x14ac:dyDescent="0.25">
      <c r="A291" s="3"/>
    </row>
    <row r="293" spans="1:11" x14ac:dyDescent="0.25">
      <c r="A293" s="49" t="s">
        <v>12</v>
      </c>
      <c r="B293" s="49"/>
      <c r="C293" s="49"/>
      <c r="D293" s="49"/>
      <c r="E293" s="49"/>
      <c r="F293" s="49"/>
      <c r="G293" s="3"/>
      <c r="H293" s="3"/>
      <c r="I293" s="3"/>
      <c r="J293" s="3"/>
      <c r="K293" s="3"/>
    </row>
    <row r="294" spans="1:11" x14ac:dyDescent="0.25">
      <c r="A294" s="28"/>
      <c r="B294" s="28"/>
      <c r="C294" s="28"/>
      <c r="D294" s="28"/>
      <c r="E294" s="28"/>
      <c r="F294" s="28"/>
      <c r="G294" s="3"/>
      <c r="H294" s="3"/>
      <c r="I294" s="3"/>
      <c r="J294" s="3"/>
      <c r="K294" s="3"/>
    </row>
    <row r="295" spans="1:11" ht="15.75" x14ac:dyDescent="0.25">
      <c r="A295" s="52" t="s">
        <v>0</v>
      </c>
      <c r="B295" s="52"/>
      <c r="C295" s="52"/>
      <c r="D295" s="52"/>
      <c r="E295" s="52"/>
    </row>
    <row r="296" spans="1:11" ht="15.75" x14ac:dyDescent="0.25">
      <c r="A296" s="52" t="s">
        <v>1</v>
      </c>
      <c r="B296" s="52"/>
      <c r="C296" s="52"/>
      <c r="D296" s="52"/>
      <c r="E296" s="52"/>
    </row>
    <row r="297" spans="1:11" ht="15.75" x14ac:dyDescent="0.25">
      <c r="A297" s="53" t="s">
        <v>32</v>
      </c>
      <c r="B297" s="53"/>
      <c r="C297" s="53"/>
      <c r="D297" s="53"/>
      <c r="E297" s="53"/>
    </row>
    <row r="298" spans="1:11" ht="15.75" x14ac:dyDescent="0.25">
      <c r="A298" s="53" t="s">
        <v>2</v>
      </c>
      <c r="B298" s="53"/>
      <c r="C298" s="53"/>
      <c r="D298" s="53"/>
      <c r="E298" s="53"/>
    </row>
    <row r="299" spans="1:11" ht="15.75" x14ac:dyDescent="0.25">
      <c r="A299" s="1" t="s">
        <v>3</v>
      </c>
    </row>
    <row r="300" spans="1:11" x14ac:dyDescent="0.25">
      <c r="A300" s="51" t="s">
        <v>5</v>
      </c>
      <c r="B300" s="51"/>
      <c r="C300" s="11" t="s">
        <v>35</v>
      </c>
    </row>
    <row r="301" spans="1:11" x14ac:dyDescent="0.25">
      <c r="A301" s="2" t="s">
        <v>4</v>
      </c>
    </row>
    <row r="302" spans="1:11" x14ac:dyDescent="0.25">
      <c r="A302" s="51" t="s">
        <v>26</v>
      </c>
      <c r="B302" s="51"/>
      <c r="C302" s="11" t="s">
        <v>16</v>
      </c>
    </row>
    <row r="304" spans="1:11" ht="31.5" x14ac:dyDescent="0.25">
      <c r="A304" s="48" t="s">
        <v>6</v>
      </c>
      <c r="B304" s="48" t="s">
        <v>7</v>
      </c>
      <c r="C304" s="48" t="s">
        <v>8</v>
      </c>
      <c r="D304" s="48" t="s">
        <v>9</v>
      </c>
      <c r="E304" s="26" t="s">
        <v>10</v>
      </c>
    </row>
    <row r="305" spans="1:5" ht="15" customHeight="1" x14ac:dyDescent="0.25">
      <c r="A305" s="48"/>
      <c r="B305" s="48"/>
      <c r="C305" s="48"/>
      <c r="D305" s="48"/>
      <c r="E305" s="14" t="s">
        <v>17</v>
      </c>
    </row>
    <row r="306" spans="1:5" x14ac:dyDescent="0.25">
      <c r="A306" s="5">
        <v>1</v>
      </c>
      <c r="B306" s="4" t="str">
        <f>"ADI AIMAN RAHIMI BIN JUNUS"</f>
        <v>ADI AIMAN RAHIMI BIN JUNUS</v>
      </c>
      <c r="C306" s="14" t="str">
        <f>"991203065171"</f>
        <v>991203065171</v>
      </c>
      <c r="D306" s="14" t="str">
        <f t="shared" ref="D306:D329" si="6">"WTP"</f>
        <v>WTP</v>
      </c>
      <c r="E306" s="30"/>
    </row>
    <row r="307" spans="1:5" x14ac:dyDescent="0.25">
      <c r="A307" s="5">
        <v>2</v>
      </c>
      <c r="B307" s="4" t="str">
        <f>"AHMAD DANISH BIN AHMAD RAMLI"</f>
        <v>AHMAD DANISH BIN AHMAD RAMLI</v>
      </c>
      <c r="C307" s="14" t="str">
        <f>"991211065657"</f>
        <v>991211065657</v>
      </c>
      <c r="D307" s="14" t="str">
        <f t="shared" si="6"/>
        <v>WTP</v>
      </c>
      <c r="E307" s="30"/>
    </row>
    <row r="308" spans="1:5" x14ac:dyDescent="0.25">
      <c r="A308" s="5">
        <v>3</v>
      </c>
      <c r="B308" s="4" t="str">
        <f>"AIDIL AFZAL BIN ANUAR"</f>
        <v>AIDIL AFZAL BIN ANUAR</v>
      </c>
      <c r="C308" s="14" t="str">
        <f>"990425106245"</f>
        <v>990425106245</v>
      </c>
      <c r="D308" s="14" t="str">
        <f t="shared" si="6"/>
        <v>WTP</v>
      </c>
      <c r="E308" s="30"/>
    </row>
    <row r="309" spans="1:5" x14ac:dyDescent="0.25">
      <c r="A309" s="5">
        <v>4</v>
      </c>
      <c r="B309" s="4" t="str">
        <f>"ARIF IZZARUDIN BIN MOHAMMAD AZMAN"</f>
        <v>ARIF IZZARUDIN BIN MOHAMMAD AZMAN</v>
      </c>
      <c r="C309" s="14" t="str">
        <f>"990529065847"</f>
        <v>990529065847</v>
      </c>
      <c r="D309" s="14" t="str">
        <f t="shared" si="6"/>
        <v>WTP</v>
      </c>
      <c r="E309" s="30"/>
    </row>
    <row r="310" spans="1:5" x14ac:dyDescent="0.25">
      <c r="A310" s="5">
        <v>5</v>
      </c>
      <c r="B310" s="4" t="str">
        <f>"AZAIEMAN BIN AHMAT  SAHAIMI"</f>
        <v>AZAIEMAN BIN AHMAT  SAHAIMI</v>
      </c>
      <c r="C310" s="14" t="str">
        <f>"991017035171"</f>
        <v>991017035171</v>
      </c>
      <c r="D310" s="14" t="str">
        <f t="shared" si="6"/>
        <v>WTP</v>
      </c>
      <c r="E310" s="30"/>
    </row>
    <row r="311" spans="1:5" x14ac:dyDescent="0.25">
      <c r="A311" s="5">
        <v>6</v>
      </c>
      <c r="B311" s="4" t="str">
        <f>"FARAH NADIA ILLYANIE BINTI BEDUL RAHIM"</f>
        <v>FARAH NADIA ILLYANIE BINTI BEDUL RAHIM</v>
      </c>
      <c r="C311" s="14" t="str">
        <f>"990903146250"</f>
        <v>990903146250</v>
      </c>
      <c r="D311" s="14" t="str">
        <f t="shared" si="6"/>
        <v>WTP</v>
      </c>
      <c r="E311" s="30"/>
    </row>
    <row r="312" spans="1:5" x14ac:dyDescent="0.25">
      <c r="A312" s="5">
        <v>7</v>
      </c>
      <c r="B312" s="4" t="str">
        <f>"FARAH NAJWA BINTI ZAWAWI"</f>
        <v>FARAH NAJWA BINTI ZAWAWI</v>
      </c>
      <c r="C312" s="14" t="str">
        <f>"991114115536"</f>
        <v>991114115536</v>
      </c>
      <c r="D312" s="14" t="str">
        <f t="shared" si="6"/>
        <v>WTP</v>
      </c>
      <c r="E312" s="30"/>
    </row>
    <row r="313" spans="1:5" x14ac:dyDescent="0.25">
      <c r="A313" s="5">
        <v>8</v>
      </c>
      <c r="B313" s="4" t="str">
        <f>"FAWAZUL AZIM BIN ANUAR"</f>
        <v>FAWAZUL AZIM BIN ANUAR</v>
      </c>
      <c r="C313" s="14" t="str">
        <f>"991206065409"</f>
        <v>991206065409</v>
      </c>
      <c r="D313" s="14" t="str">
        <f t="shared" si="6"/>
        <v>WTP</v>
      </c>
      <c r="E313" s="30"/>
    </row>
    <row r="314" spans="1:5" x14ac:dyDescent="0.25">
      <c r="A314" s="5">
        <v>9</v>
      </c>
      <c r="B314" s="4" t="str">
        <f>"JULAINNA BINTI SABRI"</f>
        <v>JULAINNA BINTI SABRI</v>
      </c>
      <c r="C314" s="14" t="str">
        <f>"990313065872"</f>
        <v>990313065872</v>
      </c>
      <c r="D314" s="14" t="str">
        <f t="shared" si="6"/>
        <v>WTP</v>
      </c>
      <c r="E314" s="30"/>
    </row>
    <row r="315" spans="1:5" x14ac:dyDescent="0.25">
      <c r="A315" s="5">
        <v>10</v>
      </c>
      <c r="B315" s="4" t="str">
        <f>"KAMIL AZRUL HAFIZ B KAMIL AZMAN"</f>
        <v>KAMIL AZRUL HAFIZ B KAMIL AZMAN</v>
      </c>
      <c r="C315" s="14" t="str">
        <f>"990704066135"</f>
        <v>990704066135</v>
      </c>
      <c r="D315" s="14" t="str">
        <f t="shared" si="6"/>
        <v>WTP</v>
      </c>
      <c r="E315" s="30"/>
    </row>
    <row r="316" spans="1:5" x14ac:dyDescent="0.25">
      <c r="A316" s="5">
        <v>11</v>
      </c>
      <c r="B316" s="4" t="str">
        <f>"MOHAMMAD KHAIREL DANIEL BIN MOHAMMAD AZLI"</f>
        <v>MOHAMMAD KHAIREL DANIEL BIN MOHAMMAD AZLI</v>
      </c>
      <c r="C316" s="14" t="str">
        <f>"990513065367"</f>
        <v>990513065367</v>
      </c>
      <c r="D316" s="14" t="str">
        <f t="shared" si="6"/>
        <v>WTP</v>
      </c>
      <c r="E316" s="30"/>
    </row>
    <row r="317" spans="1:5" x14ac:dyDescent="0.25">
      <c r="A317" s="5">
        <v>12</v>
      </c>
      <c r="B317" s="4" t="str">
        <f>"MUHAMMAD AMIRUL DANISH BIN ROSLAND"</f>
        <v>MUHAMMAD AMIRUL DANISH BIN ROSLAND</v>
      </c>
      <c r="C317" s="14" t="str">
        <f>"990609065839"</f>
        <v>990609065839</v>
      </c>
      <c r="D317" s="14" t="str">
        <f t="shared" si="6"/>
        <v>WTP</v>
      </c>
      <c r="E317" s="30"/>
    </row>
    <row r="318" spans="1:5" x14ac:dyDescent="0.25">
      <c r="A318" s="5">
        <v>13</v>
      </c>
      <c r="B318" s="4" t="str">
        <f>"MUHAMMAD HANIFF AIMAN BIN MOHD NASIR"</f>
        <v>MUHAMMAD HANIFF AIMAN BIN MOHD NASIR</v>
      </c>
      <c r="C318" s="14" t="str">
        <f>"990116035367"</f>
        <v>990116035367</v>
      </c>
      <c r="D318" s="14" t="str">
        <f t="shared" si="6"/>
        <v>WTP</v>
      </c>
      <c r="E318" s="30"/>
    </row>
    <row r="319" spans="1:5" x14ac:dyDescent="0.25">
      <c r="A319" s="5">
        <v>14</v>
      </c>
      <c r="B319" s="4" t="str">
        <f>"MUHAMMAD SHAHRUL NIZAM BIN ABU BAKAR"</f>
        <v>MUHAMMAD SHAHRUL NIZAM BIN ABU BAKAR</v>
      </c>
      <c r="C319" s="14" t="str">
        <f>"990925066569"</f>
        <v>990925066569</v>
      </c>
      <c r="D319" s="14" t="str">
        <f t="shared" si="6"/>
        <v>WTP</v>
      </c>
      <c r="E319" s="30"/>
    </row>
    <row r="320" spans="1:5" x14ac:dyDescent="0.25">
      <c r="A320" s="5">
        <v>15</v>
      </c>
      <c r="B320" s="4" t="str">
        <f>"MUHAMMAD SHARIF BIN ABDUL RAHIM"</f>
        <v>MUHAMMAD SHARIF BIN ABDUL RAHIM</v>
      </c>
      <c r="C320" s="14" t="str">
        <f>"990730105767"</f>
        <v>990730105767</v>
      </c>
      <c r="D320" s="14" t="str">
        <f t="shared" si="6"/>
        <v>WTP</v>
      </c>
      <c r="E320" s="30"/>
    </row>
    <row r="321" spans="1:5" x14ac:dyDescent="0.25">
      <c r="A321" s="5">
        <v>16</v>
      </c>
      <c r="B321" s="4" t="str">
        <f>"MUHAMMAD ZAL HAZANI SYAKIRIN BIN KAMARUDIN"</f>
        <v>MUHAMMAD ZAL HAZANI SYAKIRIN BIN KAMARUDIN</v>
      </c>
      <c r="C321" s="14" t="str">
        <f>"990214065025"</f>
        <v>990214065025</v>
      </c>
      <c r="D321" s="14" t="str">
        <f t="shared" si="6"/>
        <v>WTP</v>
      </c>
      <c r="E321" s="30"/>
    </row>
    <row r="322" spans="1:5" x14ac:dyDescent="0.25">
      <c r="A322" s="5">
        <v>17</v>
      </c>
      <c r="B322" s="4" t="str">
        <f>"NOR AMIESYA BINTI FARID"</f>
        <v>NOR AMIESYA BINTI FARID</v>
      </c>
      <c r="C322" s="14" t="str">
        <f>"990117035342"</f>
        <v>990117035342</v>
      </c>
      <c r="D322" s="14" t="str">
        <f t="shared" si="6"/>
        <v>WTP</v>
      </c>
      <c r="E322" s="30"/>
    </row>
    <row r="323" spans="1:5" x14ac:dyDescent="0.25">
      <c r="A323" s="5">
        <v>18</v>
      </c>
      <c r="B323" s="4" t="str">
        <f>"NUR ALIANNI BINTI MOHAMAD ALI"</f>
        <v>NUR ALIANNI BINTI MOHAMAD ALI</v>
      </c>
      <c r="C323" s="14" t="str">
        <f>"990907067058"</f>
        <v>990907067058</v>
      </c>
      <c r="D323" s="14" t="str">
        <f t="shared" si="6"/>
        <v>WTP</v>
      </c>
      <c r="E323" s="30"/>
    </row>
    <row r="324" spans="1:5" x14ac:dyDescent="0.25">
      <c r="A324" s="5">
        <v>19</v>
      </c>
      <c r="B324" s="4" t="str">
        <f>"NUR FARHANIM NATASYHA BINTI NOR AZAD"</f>
        <v>NUR FARHANIM NATASYHA BINTI NOR AZAD</v>
      </c>
      <c r="C324" s="14" t="str">
        <f>"990110065020"</f>
        <v>990110065020</v>
      </c>
      <c r="D324" s="14" t="str">
        <f t="shared" si="6"/>
        <v>WTP</v>
      </c>
      <c r="E324" s="30"/>
    </row>
    <row r="325" spans="1:5" x14ac:dyDescent="0.25">
      <c r="A325" s="5">
        <v>20</v>
      </c>
      <c r="B325" s="4" t="str">
        <f>"NUR QAMARINA BINTI NORDIN"</f>
        <v>NUR QAMARINA BINTI NORDIN</v>
      </c>
      <c r="C325" s="14" t="str">
        <f>"991218066062"</f>
        <v>991218066062</v>
      </c>
      <c r="D325" s="14" t="str">
        <f t="shared" si="6"/>
        <v>WTP</v>
      </c>
      <c r="E325" s="30"/>
    </row>
    <row r="326" spans="1:5" x14ac:dyDescent="0.25">
      <c r="A326" s="5">
        <v>21</v>
      </c>
      <c r="B326" s="4" t="str">
        <f>"NURUL IZZAH BINTI BADERU KHISAM"</f>
        <v>NURUL IZZAH BINTI BADERU KHISAM</v>
      </c>
      <c r="C326" s="14" t="str">
        <f>"990509065858"</f>
        <v>990509065858</v>
      </c>
      <c r="D326" s="14" t="str">
        <f t="shared" si="6"/>
        <v>WTP</v>
      </c>
      <c r="E326" s="30"/>
    </row>
    <row r="327" spans="1:5" x14ac:dyDescent="0.25">
      <c r="A327" s="5">
        <v>22</v>
      </c>
      <c r="B327" s="4" t="str">
        <f>"SITI HAJAR BINTI IBRAHIM"</f>
        <v>SITI HAJAR BINTI IBRAHIM</v>
      </c>
      <c r="C327" s="14" t="str">
        <f>"991218095066"</f>
        <v>991218095066</v>
      </c>
      <c r="D327" s="14" t="str">
        <f t="shared" si="6"/>
        <v>WTP</v>
      </c>
      <c r="E327" s="30"/>
    </row>
    <row r="328" spans="1:5" x14ac:dyDescent="0.25">
      <c r="A328" s="5">
        <v>23</v>
      </c>
      <c r="B328" s="4" t="str">
        <f>"SITI QURRATU' AINI BINTI MAZLAN"</f>
        <v>SITI QURRATU' AINI BINTI MAZLAN</v>
      </c>
      <c r="C328" s="14" t="str">
        <f>"990817106324"</f>
        <v>990817106324</v>
      </c>
      <c r="D328" s="14" t="str">
        <f t="shared" si="6"/>
        <v>WTP</v>
      </c>
      <c r="E328" s="30"/>
    </row>
    <row r="329" spans="1:5" x14ac:dyDescent="0.25">
      <c r="A329" s="5">
        <v>24</v>
      </c>
      <c r="B329" s="4" t="str">
        <f>"WAN NUR JAWAHIR BINTI W MOHD KASWADINATA"</f>
        <v>WAN NUR JAWAHIR BINTI W MOHD KASWADINATA</v>
      </c>
      <c r="C329" s="14" t="str">
        <f>"990718065934"</f>
        <v>990718065934</v>
      </c>
      <c r="D329" s="14" t="str">
        <f t="shared" si="6"/>
        <v>WTP</v>
      </c>
      <c r="E329" s="30"/>
    </row>
    <row r="330" spans="1:5" x14ac:dyDescent="0.25">
      <c r="A330" s="6"/>
      <c r="B330" s="7"/>
      <c r="C330" s="15"/>
      <c r="D330" s="15"/>
      <c r="E330" s="7"/>
    </row>
    <row r="331" spans="1:5" x14ac:dyDescent="0.25">
      <c r="A331" s="6"/>
      <c r="B331" s="7"/>
      <c r="C331" s="15"/>
      <c r="D331" s="15"/>
      <c r="E331" s="7"/>
    </row>
    <row r="332" spans="1:5" x14ac:dyDescent="0.25">
      <c r="A332" s="6"/>
      <c r="B332" s="7"/>
      <c r="C332" s="15"/>
      <c r="D332" s="15"/>
      <c r="E332" s="7"/>
    </row>
    <row r="333" spans="1:5" x14ac:dyDescent="0.25">
      <c r="A333" s="6"/>
      <c r="B333" s="7"/>
      <c r="C333" s="15"/>
      <c r="D333" s="15"/>
      <c r="E333" s="7"/>
    </row>
    <row r="334" spans="1:5" x14ac:dyDescent="0.25">
      <c r="A334" s="6"/>
      <c r="B334" s="7"/>
      <c r="C334" s="15"/>
      <c r="D334" s="15"/>
      <c r="E334" s="7"/>
    </row>
    <row r="335" spans="1:5" x14ac:dyDescent="0.25">
      <c r="A335" s="6"/>
      <c r="B335" s="7"/>
      <c r="C335" s="15"/>
      <c r="D335" s="15"/>
      <c r="E335" s="7"/>
    </row>
    <row r="336" spans="1:5" x14ac:dyDescent="0.25">
      <c r="A336" s="6"/>
      <c r="B336" s="7"/>
      <c r="C336" s="15"/>
      <c r="D336" s="15"/>
      <c r="E336" s="7"/>
    </row>
    <row r="338" spans="1:6" x14ac:dyDescent="0.25">
      <c r="A338" s="3" t="s">
        <v>40</v>
      </c>
    </row>
    <row r="339" spans="1:6" x14ac:dyDescent="0.25">
      <c r="A339" s="3" t="s">
        <v>41</v>
      </c>
    </row>
    <row r="340" spans="1:6" x14ac:dyDescent="0.25">
      <c r="A340" s="3"/>
    </row>
    <row r="342" spans="1:6" x14ac:dyDescent="0.25">
      <c r="A342" s="49" t="s">
        <v>12</v>
      </c>
      <c r="B342" s="49"/>
      <c r="C342" s="49"/>
      <c r="D342" s="49"/>
      <c r="E342" s="49"/>
      <c r="F342" s="49"/>
    </row>
  </sheetData>
  <sheetProtection password="9ECD" sheet="1" objects="1" scenarios="1"/>
  <mergeCells count="77">
    <mergeCell ref="A55:B55"/>
    <mergeCell ref="A10:A11"/>
    <mergeCell ref="B10:B11"/>
    <mergeCell ref="C10:C11"/>
    <mergeCell ref="D10:D11"/>
    <mergeCell ref="A8:B8"/>
    <mergeCell ref="A1:E1"/>
    <mergeCell ref="A2:E2"/>
    <mergeCell ref="A3:E3"/>
    <mergeCell ref="A4:E4"/>
    <mergeCell ref="A6:B6"/>
    <mergeCell ref="A48:F48"/>
    <mergeCell ref="A104:B104"/>
    <mergeCell ref="A59:A60"/>
    <mergeCell ref="B59:B60"/>
    <mergeCell ref="C59:C60"/>
    <mergeCell ref="D59:D60"/>
    <mergeCell ref="A97:F97"/>
    <mergeCell ref="A99:E99"/>
    <mergeCell ref="A100:E100"/>
    <mergeCell ref="A101:E101"/>
    <mergeCell ref="A102:E102"/>
    <mergeCell ref="A57:B57"/>
    <mergeCell ref="A50:E50"/>
    <mergeCell ref="A51:E51"/>
    <mergeCell ref="A52:E52"/>
    <mergeCell ref="A53:E53"/>
    <mergeCell ref="C108:C109"/>
    <mergeCell ref="A148:E148"/>
    <mergeCell ref="A149:E149"/>
    <mergeCell ref="A150:E150"/>
    <mergeCell ref="A151:E151"/>
    <mergeCell ref="D108:D109"/>
    <mergeCell ref="A146:F146"/>
    <mergeCell ref="A204:B204"/>
    <mergeCell ref="A155:B155"/>
    <mergeCell ref="A106:B106"/>
    <mergeCell ref="A108:A109"/>
    <mergeCell ref="B108:B109"/>
    <mergeCell ref="A153:B153"/>
    <mergeCell ref="A197:E197"/>
    <mergeCell ref="A198:E198"/>
    <mergeCell ref="A199:E199"/>
    <mergeCell ref="A200:E200"/>
    <mergeCell ref="A202:B202"/>
    <mergeCell ref="A157:A158"/>
    <mergeCell ref="B157:B158"/>
    <mergeCell ref="C157:C158"/>
    <mergeCell ref="D157:D158"/>
    <mergeCell ref="A195:F195"/>
    <mergeCell ref="A251:B251"/>
    <mergeCell ref="A206:A207"/>
    <mergeCell ref="B206:B207"/>
    <mergeCell ref="C206:C207"/>
    <mergeCell ref="D206:D207"/>
    <mergeCell ref="A244:F244"/>
    <mergeCell ref="A246:E246"/>
    <mergeCell ref="A247:E247"/>
    <mergeCell ref="A248:E248"/>
    <mergeCell ref="A249:E249"/>
    <mergeCell ref="A302:B302"/>
    <mergeCell ref="A253:B253"/>
    <mergeCell ref="A255:A256"/>
    <mergeCell ref="B255:B256"/>
    <mergeCell ref="C255:C256"/>
    <mergeCell ref="A295:E295"/>
    <mergeCell ref="A296:E296"/>
    <mergeCell ref="A297:E297"/>
    <mergeCell ref="A298:E298"/>
    <mergeCell ref="A300:B300"/>
    <mergeCell ref="D255:D256"/>
    <mergeCell ref="A293:F293"/>
    <mergeCell ref="A304:A305"/>
    <mergeCell ref="B304:B305"/>
    <mergeCell ref="C304:C305"/>
    <mergeCell ref="D304:D305"/>
    <mergeCell ref="A342:F342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2"/>
  <sheetViews>
    <sheetView topLeftCell="A31" workbookViewId="0">
      <selection activeCell="A44" sqref="A44:F45"/>
    </sheetView>
  </sheetViews>
  <sheetFormatPr defaultRowHeight="15" x14ac:dyDescent="0.25"/>
  <cols>
    <col min="1" max="1" width="5.28515625" customWidth="1"/>
    <col min="2" max="2" width="41.140625" customWidth="1"/>
    <col min="3" max="3" width="14.28515625" customWidth="1"/>
    <col min="4" max="4" width="11.42578125" customWidth="1"/>
    <col min="5" max="5" width="18.28515625" customWidth="1"/>
  </cols>
  <sheetData>
    <row r="1" spans="1:5" ht="15.75" x14ac:dyDescent="0.25">
      <c r="A1" s="52" t="s">
        <v>0</v>
      </c>
      <c r="B1" s="52"/>
      <c r="C1" s="52"/>
      <c r="D1" s="52"/>
      <c r="E1" s="52"/>
    </row>
    <row r="2" spans="1:5" ht="15.75" x14ac:dyDescent="0.25">
      <c r="A2" s="52" t="s">
        <v>1</v>
      </c>
      <c r="B2" s="52"/>
      <c r="C2" s="52"/>
      <c r="D2" s="52"/>
      <c r="E2" s="52"/>
    </row>
    <row r="3" spans="1:5" ht="15.75" x14ac:dyDescent="0.25">
      <c r="A3" s="53" t="s">
        <v>32</v>
      </c>
      <c r="B3" s="53"/>
      <c r="C3" s="53"/>
      <c r="D3" s="53"/>
      <c r="E3" s="53"/>
    </row>
    <row r="4" spans="1:5" ht="15.75" x14ac:dyDescent="0.25">
      <c r="A4" s="53" t="s">
        <v>2</v>
      </c>
      <c r="B4" s="53"/>
      <c r="C4" s="53"/>
      <c r="D4" s="53"/>
      <c r="E4" s="53"/>
    </row>
    <row r="5" spans="1:5" ht="15.75" x14ac:dyDescent="0.25">
      <c r="A5" s="1" t="s">
        <v>3</v>
      </c>
    </row>
    <row r="6" spans="1:5" x14ac:dyDescent="0.25">
      <c r="A6" s="51" t="s">
        <v>5</v>
      </c>
      <c r="B6" s="51"/>
      <c r="C6" s="11" t="s">
        <v>36</v>
      </c>
    </row>
    <row r="7" spans="1:5" x14ac:dyDescent="0.25">
      <c r="A7" s="2" t="s">
        <v>4</v>
      </c>
    </row>
    <row r="8" spans="1:5" x14ac:dyDescent="0.25">
      <c r="A8" s="51" t="s">
        <v>26</v>
      </c>
      <c r="B8" s="51"/>
      <c r="C8" s="11" t="s">
        <v>18</v>
      </c>
    </row>
    <row r="10" spans="1:5" ht="29.25" customHeight="1" x14ac:dyDescent="0.25">
      <c r="A10" s="48" t="s">
        <v>6</v>
      </c>
      <c r="B10" s="48" t="s">
        <v>7</v>
      </c>
      <c r="C10" s="48" t="s">
        <v>8</v>
      </c>
      <c r="D10" s="48" t="s">
        <v>9</v>
      </c>
      <c r="E10" s="26" t="s">
        <v>10</v>
      </c>
    </row>
    <row r="11" spans="1:5" ht="15" customHeight="1" x14ac:dyDescent="0.25">
      <c r="A11" s="48"/>
      <c r="B11" s="48"/>
      <c r="C11" s="48"/>
      <c r="D11" s="48"/>
      <c r="E11" s="14" t="s">
        <v>19</v>
      </c>
    </row>
    <row r="12" spans="1:5" x14ac:dyDescent="0.25">
      <c r="A12" s="5">
        <v>1</v>
      </c>
      <c r="B12" s="4" t="str">
        <f>"ABDUL RAHMAN AIMAN BIN SHAPRY"</f>
        <v>ABDUL RAHMAN AIMAN BIN SHAPRY</v>
      </c>
      <c r="C12" s="14" t="str">
        <f>"990304085273"</f>
        <v>990304085273</v>
      </c>
      <c r="D12" s="14" t="str">
        <f t="shared" ref="D12:D35" si="0">"ETE"</f>
        <v>ETE</v>
      </c>
      <c r="E12" s="30"/>
    </row>
    <row r="13" spans="1:5" x14ac:dyDescent="0.25">
      <c r="A13" s="5">
        <v>2</v>
      </c>
      <c r="B13" s="4" t="str">
        <f>"ABDULLAH ASYRAF BIN ABDUL RAHMAN"</f>
        <v>ABDULLAH ASYRAF BIN ABDUL RAHMAN</v>
      </c>
      <c r="C13" s="14" t="str">
        <f>"991002065343"</f>
        <v>991002065343</v>
      </c>
      <c r="D13" s="14" t="str">
        <f t="shared" si="0"/>
        <v>ETE</v>
      </c>
      <c r="E13" s="30"/>
    </row>
    <row r="14" spans="1:5" x14ac:dyDescent="0.25">
      <c r="A14" s="5">
        <v>3</v>
      </c>
      <c r="B14" s="4" t="str">
        <f>"AHMAD NASRUL RAMADHAN BIN BADRUL HISAM"</f>
        <v>AHMAD NASRUL RAMADHAN BIN BADRUL HISAM</v>
      </c>
      <c r="C14" s="14" t="str">
        <f>"990116066163"</f>
        <v>990116066163</v>
      </c>
      <c r="D14" s="14" t="str">
        <f t="shared" si="0"/>
        <v>ETE</v>
      </c>
      <c r="E14" s="30"/>
    </row>
    <row r="15" spans="1:5" x14ac:dyDescent="0.25">
      <c r="A15" s="5">
        <v>4</v>
      </c>
      <c r="B15" s="4" t="str">
        <f>"AHMAD SYAKIR BIN ISMAIL"</f>
        <v>AHMAD SYAKIR BIN ISMAIL</v>
      </c>
      <c r="C15" s="14" t="str">
        <f>"991007065393"</f>
        <v>991007065393</v>
      </c>
      <c r="D15" s="14" t="str">
        <f t="shared" si="0"/>
        <v>ETE</v>
      </c>
      <c r="E15" s="30"/>
    </row>
    <row r="16" spans="1:5" x14ac:dyDescent="0.25">
      <c r="A16" s="5">
        <v>5</v>
      </c>
      <c r="B16" s="4" t="str">
        <f>"AIN NUR AMIRAH BINTI NASRUDIN"</f>
        <v>AIN NUR AMIRAH BINTI NASRUDIN</v>
      </c>
      <c r="C16" s="14" t="str">
        <f>"990206105138"</f>
        <v>990206105138</v>
      </c>
      <c r="D16" s="14" t="str">
        <f t="shared" si="0"/>
        <v>ETE</v>
      </c>
      <c r="E16" s="30"/>
    </row>
    <row r="17" spans="1:5" x14ac:dyDescent="0.25">
      <c r="A17" s="5">
        <v>6</v>
      </c>
      <c r="B17" s="4" t="str">
        <f>"FURQAN AMIN BIN HUSSAINI"</f>
        <v>FURQAN AMIN BIN HUSSAINI</v>
      </c>
      <c r="C17" s="14" t="str">
        <f>"990929065117"</f>
        <v>990929065117</v>
      </c>
      <c r="D17" s="14" t="str">
        <f t="shared" si="0"/>
        <v>ETE</v>
      </c>
      <c r="E17" s="30"/>
    </row>
    <row r="18" spans="1:5" x14ac:dyDescent="0.25">
      <c r="A18" s="5">
        <v>7</v>
      </c>
      <c r="B18" s="4" t="str">
        <f>"HAZIM MUSTAQIM BIN SALLEHUDIN"</f>
        <v>HAZIM MUSTAQIM BIN SALLEHUDIN</v>
      </c>
      <c r="C18" s="14" t="str">
        <f>"990429065831"</f>
        <v>990429065831</v>
      </c>
      <c r="D18" s="14" t="str">
        <f t="shared" si="0"/>
        <v>ETE</v>
      </c>
      <c r="E18" s="30"/>
    </row>
    <row r="19" spans="1:5" x14ac:dyDescent="0.25">
      <c r="A19" s="5">
        <v>8</v>
      </c>
      <c r="B19" s="4" t="str">
        <f>"MUHAMAD ADIB BIN ZAINAL AHMAD"</f>
        <v>MUHAMAD ADIB BIN ZAINAL AHMAD</v>
      </c>
      <c r="C19" s="14" t="str">
        <f>"991003065281"</f>
        <v>991003065281</v>
      </c>
      <c r="D19" s="14" t="str">
        <f t="shared" si="0"/>
        <v>ETE</v>
      </c>
      <c r="E19" s="30"/>
    </row>
    <row r="20" spans="1:5" x14ac:dyDescent="0.25">
      <c r="A20" s="5">
        <v>9</v>
      </c>
      <c r="B20" s="4" t="str">
        <f>"MUHAMMAD AFIQ ASYRAF BIN NAZRI"</f>
        <v>MUHAMMAD AFIQ ASYRAF BIN NAZRI</v>
      </c>
      <c r="C20" s="14" t="str">
        <f>"990504066093"</f>
        <v>990504066093</v>
      </c>
      <c r="D20" s="14" t="str">
        <f t="shared" si="0"/>
        <v>ETE</v>
      </c>
      <c r="E20" s="30"/>
    </row>
    <row r="21" spans="1:5" x14ac:dyDescent="0.25">
      <c r="A21" s="5">
        <v>10</v>
      </c>
      <c r="B21" s="4" t="str">
        <f>"MUHAMMAD HAFIZ BIN MAD GARET"</f>
        <v>MUHAMMAD HAFIZ BIN MAD GARET</v>
      </c>
      <c r="C21" s="14" t="str">
        <f>"990807066859"</f>
        <v>990807066859</v>
      </c>
      <c r="D21" s="14" t="str">
        <f t="shared" si="0"/>
        <v>ETE</v>
      </c>
      <c r="E21" s="30"/>
    </row>
    <row r="22" spans="1:5" x14ac:dyDescent="0.25">
      <c r="A22" s="5">
        <v>11</v>
      </c>
      <c r="B22" s="4" t="str">
        <f>"MUHAMMAD NAZRUL ARIF BIN JASNI"</f>
        <v>MUHAMMAD NAZRUL ARIF BIN JASNI</v>
      </c>
      <c r="C22" s="14" t="str">
        <f>"991215065371"</f>
        <v>991215065371</v>
      </c>
      <c r="D22" s="14" t="str">
        <f t="shared" si="0"/>
        <v>ETE</v>
      </c>
      <c r="E22" s="30"/>
    </row>
    <row r="23" spans="1:5" x14ac:dyDescent="0.25">
      <c r="A23" s="5">
        <v>12</v>
      </c>
      <c r="B23" s="4" t="str">
        <f>"NAQIUDDIN SALIHIN BIN HAMLY AZHAR"</f>
        <v>NAQIUDDIN SALIHIN BIN HAMLY AZHAR</v>
      </c>
      <c r="C23" s="14" t="str">
        <f>"990306065719"</f>
        <v>990306065719</v>
      </c>
      <c r="D23" s="14" t="str">
        <f t="shared" si="0"/>
        <v>ETE</v>
      </c>
      <c r="E23" s="30"/>
    </row>
    <row r="24" spans="1:5" x14ac:dyDescent="0.25">
      <c r="A24" s="5">
        <v>13</v>
      </c>
      <c r="B24" s="4" t="str">
        <f>"NAZIRUL AKID BIN MOHD KAMARUL HAFIZI"</f>
        <v>NAZIRUL AKID BIN MOHD KAMARUL HAFIZI</v>
      </c>
      <c r="C24" s="14" t="str">
        <f>"990609036747"</f>
        <v>990609036747</v>
      </c>
      <c r="D24" s="14" t="str">
        <f t="shared" si="0"/>
        <v>ETE</v>
      </c>
      <c r="E24" s="30"/>
    </row>
    <row r="25" spans="1:5" x14ac:dyDescent="0.25">
      <c r="A25" s="5">
        <v>14</v>
      </c>
      <c r="B25" s="4" t="str">
        <f>"NOOR ASHIKIN BINTI MUJIONO"</f>
        <v>NOOR ASHIKIN BINTI MUJIONO</v>
      </c>
      <c r="C25" s="14" t="str">
        <f>"990207065166"</f>
        <v>990207065166</v>
      </c>
      <c r="D25" s="14" t="str">
        <f t="shared" si="0"/>
        <v>ETE</v>
      </c>
      <c r="E25" s="30"/>
    </row>
    <row r="26" spans="1:5" x14ac:dyDescent="0.25">
      <c r="A26" s="5">
        <v>15</v>
      </c>
      <c r="B26" s="4" t="str">
        <f>"NOR AZIATUL AZLIN BINTI AZHAR"</f>
        <v>NOR AZIATUL AZLIN BINTI AZHAR</v>
      </c>
      <c r="C26" s="14" t="str">
        <f>"991023065254"</f>
        <v>991023065254</v>
      </c>
      <c r="D26" s="14" t="str">
        <f t="shared" si="0"/>
        <v>ETE</v>
      </c>
      <c r="E26" s="30"/>
    </row>
    <row r="27" spans="1:5" x14ac:dyDescent="0.25">
      <c r="A27" s="5">
        <v>16</v>
      </c>
      <c r="B27" s="4" t="str">
        <f>"NUR ALLYA SYAIDA BINTI MOHD ZULKEFLI"</f>
        <v>NUR ALLYA SYAIDA BINTI MOHD ZULKEFLI</v>
      </c>
      <c r="C27" s="14" t="str">
        <f>"990618036298"</f>
        <v>990618036298</v>
      </c>
      <c r="D27" s="14" t="str">
        <f t="shared" si="0"/>
        <v>ETE</v>
      </c>
      <c r="E27" s="30"/>
    </row>
    <row r="28" spans="1:5" x14ac:dyDescent="0.25">
      <c r="A28" s="5">
        <v>17</v>
      </c>
      <c r="B28" s="4" t="str">
        <f>"NUR AMIRA BINTI ZULKIFLI"</f>
        <v>NUR AMIRA BINTI ZULKIFLI</v>
      </c>
      <c r="C28" s="14" t="str">
        <f>"990617036544"</f>
        <v>990617036544</v>
      </c>
      <c r="D28" s="14" t="str">
        <f t="shared" si="0"/>
        <v>ETE</v>
      </c>
      <c r="E28" s="30"/>
    </row>
    <row r="29" spans="1:5" x14ac:dyDescent="0.25">
      <c r="A29" s="5">
        <v>18</v>
      </c>
      <c r="B29" s="4" t="str">
        <f>"NUR MAISYARAH BINTI ISMAIL"</f>
        <v>NUR MAISYARAH BINTI ISMAIL</v>
      </c>
      <c r="C29" s="14" t="str">
        <f>"990121065122"</f>
        <v>990121065122</v>
      </c>
      <c r="D29" s="14" t="str">
        <f t="shared" si="0"/>
        <v>ETE</v>
      </c>
      <c r="E29" s="30"/>
    </row>
    <row r="30" spans="1:5" x14ac:dyDescent="0.25">
      <c r="A30" s="5">
        <v>19</v>
      </c>
      <c r="B30" s="4" t="str">
        <f>"NUR SYALIA BINTI SHAHAROM"</f>
        <v>NUR SYALIA BINTI SHAHAROM</v>
      </c>
      <c r="C30" s="14" t="str">
        <f>"990805066804"</f>
        <v>990805066804</v>
      </c>
      <c r="D30" s="14" t="str">
        <f t="shared" si="0"/>
        <v>ETE</v>
      </c>
      <c r="E30" s="30"/>
    </row>
    <row r="31" spans="1:5" x14ac:dyDescent="0.25">
      <c r="A31" s="5">
        <v>20</v>
      </c>
      <c r="B31" s="4" t="str">
        <f>"NURHIDAYAH BINTI MOHD FAUZI"</f>
        <v>NURHIDAYAH BINTI MOHD FAUZI</v>
      </c>
      <c r="C31" s="14" t="str">
        <f>"990325145810"</f>
        <v>990325145810</v>
      </c>
      <c r="D31" s="14" t="str">
        <f t="shared" si="0"/>
        <v>ETE</v>
      </c>
      <c r="E31" s="30"/>
    </row>
    <row r="32" spans="1:5" x14ac:dyDescent="0.25">
      <c r="A32" s="5">
        <v>21</v>
      </c>
      <c r="B32" s="4" t="str">
        <f>"SHAHZERIN IZZANI BIN ROSLI"</f>
        <v>SHAHZERIN IZZANI BIN ROSLI</v>
      </c>
      <c r="C32" s="14" t="str">
        <f>"990605045507"</f>
        <v>990605045507</v>
      </c>
      <c r="D32" s="14" t="str">
        <f t="shared" si="0"/>
        <v>ETE</v>
      </c>
      <c r="E32" s="30"/>
    </row>
    <row r="33" spans="1:6" x14ac:dyDescent="0.25">
      <c r="A33" s="5">
        <v>22</v>
      </c>
      <c r="B33" s="4" t="str">
        <f>"TUAN NUR AISYAH BINTI TUAN MOHAMAD ZAIDI"</f>
        <v>TUAN NUR AISYAH BINTI TUAN MOHAMAD ZAIDI</v>
      </c>
      <c r="C33" s="14" t="str">
        <f>"990720145458"</f>
        <v>990720145458</v>
      </c>
      <c r="D33" s="14" t="str">
        <f t="shared" si="0"/>
        <v>ETE</v>
      </c>
      <c r="E33" s="30"/>
    </row>
    <row r="34" spans="1:6" x14ac:dyDescent="0.25">
      <c r="A34" s="5">
        <v>23</v>
      </c>
      <c r="B34" s="4" t="str">
        <f>"WAN MUHAMMAD HANAFIE BIN WAN NOR AZMAN"</f>
        <v>WAN MUHAMMAD HANAFIE BIN WAN NOR AZMAN</v>
      </c>
      <c r="C34" s="14" t="str">
        <f>"991003065337"</f>
        <v>991003065337</v>
      </c>
      <c r="D34" s="14" t="str">
        <f t="shared" si="0"/>
        <v>ETE</v>
      </c>
      <c r="E34" s="30"/>
    </row>
    <row r="35" spans="1:6" x14ac:dyDescent="0.25">
      <c r="A35" s="19">
        <v>24</v>
      </c>
      <c r="B35" s="20" t="str">
        <f>"WAN MUHAMMAD IZHAM BIN WAN HASNAN"</f>
        <v>WAN MUHAMMAD IZHAM BIN WAN HASNAN</v>
      </c>
      <c r="C35" s="21" t="str">
        <f>"990425065797"</f>
        <v>990425065797</v>
      </c>
      <c r="D35" s="21" t="str">
        <f t="shared" si="0"/>
        <v>ETE</v>
      </c>
      <c r="E35" s="31"/>
    </row>
    <row r="36" spans="1:6" x14ac:dyDescent="0.25">
      <c r="A36" s="22"/>
      <c r="B36" s="23"/>
      <c r="C36" s="24"/>
      <c r="D36" s="24"/>
      <c r="E36" s="23"/>
    </row>
    <row r="37" spans="1:6" x14ac:dyDescent="0.25">
      <c r="A37" s="6"/>
      <c r="B37" s="7"/>
      <c r="C37" s="15"/>
      <c r="D37" s="15"/>
      <c r="E37" s="7"/>
    </row>
    <row r="38" spans="1:6" x14ac:dyDescent="0.25">
      <c r="A38" s="6"/>
      <c r="B38" s="7"/>
      <c r="C38" s="15"/>
      <c r="D38" s="15"/>
      <c r="E38" s="7"/>
    </row>
    <row r="39" spans="1:6" x14ac:dyDescent="0.25">
      <c r="A39" s="6"/>
      <c r="B39" s="7"/>
      <c r="C39" s="15"/>
      <c r="D39" s="15"/>
      <c r="E39" s="7"/>
    </row>
    <row r="40" spans="1:6" x14ac:dyDescent="0.25">
      <c r="A40" s="6"/>
      <c r="B40" s="7"/>
      <c r="C40" s="15"/>
      <c r="D40" s="15"/>
      <c r="E40" s="7"/>
    </row>
    <row r="41" spans="1:6" x14ac:dyDescent="0.25">
      <c r="A41" s="6"/>
      <c r="B41" s="7"/>
      <c r="C41" s="15"/>
      <c r="D41" s="15"/>
      <c r="E41" s="7"/>
    </row>
    <row r="42" spans="1:6" x14ac:dyDescent="0.25">
      <c r="A42" s="6"/>
      <c r="B42" s="7"/>
      <c r="C42" s="15"/>
      <c r="D42" s="15"/>
      <c r="E42" s="7"/>
    </row>
    <row r="44" spans="1:6" x14ac:dyDescent="0.25">
      <c r="A44" s="3" t="s">
        <v>40</v>
      </c>
    </row>
    <row r="45" spans="1:6" x14ac:dyDescent="0.25">
      <c r="A45" s="3" t="s">
        <v>41</v>
      </c>
    </row>
    <row r="46" spans="1:6" x14ac:dyDescent="0.25">
      <c r="A46" s="3"/>
    </row>
    <row r="48" spans="1:6" x14ac:dyDescent="0.25">
      <c r="A48" s="49" t="s">
        <v>12</v>
      </c>
      <c r="B48" s="49"/>
      <c r="C48" s="49"/>
      <c r="D48" s="49"/>
      <c r="E48" s="49"/>
      <c r="F48" s="49"/>
    </row>
    <row r="50" spans="1:5" ht="15.75" x14ac:dyDescent="0.25">
      <c r="A50" s="52" t="s">
        <v>0</v>
      </c>
      <c r="B50" s="52"/>
      <c r="C50" s="52"/>
      <c r="D50" s="52"/>
      <c r="E50" s="52"/>
    </row>
    <row r="51" spans="1:5" ht="15.75" x14ac:dyDescent="0.25">
      <c r="A51" s="52" t="s">
        <v>1</v>
      </c>
      <c r="B51" s="52"/>
      <c r="C51" s="52"/>
      <c r="D51" s="52"/>
      <c r="E51" s="52"/>
    </row>
    <row r="52" spans="1:5" ht="15.75" x14ac:dyDescent="0.25">
      <c r="A52" s="53" t="s">
        <v>32</v>
      </c>
      <c r="B52" s="53"/>
      <c r="C52" s="53"/>
      <c r="D52" s="53"/>
      <c r="E52" s="53"/>
    </row>
    <row r="53" spans="1:5" ht="15.75" x14ac:dyDescent="0.25">
      <c r="A53" s="53" t="s">
        <v>2</v>
      </c>
      <c r="B53" s="53"/>
      <c r="C53" s="53"/>
      <c r="D53" s="53"/>
      <c r="E53" s="53"/>
    </row>
    <row r="54" spans="1:5" ht="15.75" x14ac:dyDescent="0.25">
      <c r="A54" s="1" t="s">
        <v>3</v>
      </c>
    </row>
    <row r="55" spans="1:5" x14ac:dyDescent="0.25">
      <c r="A55" s="51" t="s">
        <v>5</v>
      </c>
      <c r="B55" s="51"/>
      <c r="C55" s="11" t="s">
        <v>36</v>
      </c>
    </row>
    <row r="56" spans="1:5" x14ac:dyDescent="0.25">
      <c r="A56" s="2" t="s">
        <v>4</v>
      </c>
    </row>
    <row r="57" spans="1:5" x14ac:dyDescent="0.25">
      <c r="A57" s="51" t="s">
        <v>26</v>
      </c>
      <c r="B57" s="51"/>
      <c r="C57" s="11" t="s">
        <v>18</v>
      </c>
    </row>
    <row r="59" spans="1:5" ht="31.5" x14ac:dyDescent="0.25">
      <c r="A59" s="48" t="s">
        <v>6</v>
      </c>
      <c r="B59" s="48" t="s">
        <v>7</v>
      </c>
      <c r="C59" s="48" t="s">
        <v>8</v>
      </c>
      <c r="D59" s="48" t="s">
        <v>9</v>
      </c>
      <c r="E59" s="26" t="s">
        <v>10</v>
      </c>
    </row>
    <row r="60" spans="1:5" ht="15" customHeight="1" x14ac:dyDescent="0.25">
      <c r="A60" s="48"/>
      <c r="B60" s="48"/>
      <c r="C60" s="48"/>
      <c r="D60" s="48"/>
      <c r="E60" s="14" t="s">
        <v>19</v>
      </c>
    </row>
    <row r="61" spans="1:5" x14ac:dyDescent="0.25">
      <c r="A61" s="5">
        <v>1</v>
      </c>
      <c r="B61" s="4" t="str">
        <f>"ADAM SAFAWI BIN AMIRULDIN"</f>
        <v>ADAM SAFAWI BIN AMIRULDIN</v>
      </c>
      <c r="C61" s="14" t="str">
        <f>"991222065177"</f>
        <v>991222065177</v>
      </c>
      <c r="D61" s="14" t="str">
        <f t="shared" ref="D61:D75" si="1">"ETN"</f>
        <v>ETN</v>
      </c>
      <c r="E61" s="30"/>
    </row>
    <row r="62" spans="1:5" x14ac:dyDescent="0.25">
      <c r="A62" s="5">
        <v>2</v>
      </c>
      <c r="B62" s="4" t="str">
        <f>"IZZIANA NAZIRA BINTI SHAMSURI"</f>
        <v>IZZIANA NAZIRA BINTI SHAMSURI</v>
      </c>
      <c r="C62" s="14" t="str">
        <f>"990707065832"</f>
        <v>990707065832</v>
      </c>
      <c r="D62" s="14" t="str">
        <f t="shared" si="1"/>
        <v>ETN</v>
      </c>
      <c r="E62" s="30"/>
    </row>
    <row r="63" spans="1:5" x14ac:dyDescent="0.25">
      <c r="A63" s="5">
        <v>3</v>
      </c>
      <c r="B63" s="4" t="str">
        <f>"MOHAMAD AMIRUL ANWAR BIN MOHD SALEHIN"</f>
        <v>MOHAMAD AMIRUL ANWAR BIN MOHD SALEHIN</v>
      </c>
      <c r="C63" s="14" t="str">
        <f>"990731065111"</f>
        <v>990731065111</v>
      </c>
      <c r="D63" s="14" t="str">
        <f t="shared" si="1"/>
        <v>ETN</v>
      </c>
      <c r="E63" s="30"/>
    </row>
    <row r="64" spans="1:5" x14ac:dyDescent="0.25">
      <c r="A64" s="5">
        <v>4</v>
      </c>
      <c r="B64" s="4" t="str">
        <f>"MOHAMAD AZHAR SYAFIK BIN ZAHARI"</f>
        <v>MOHAMAD AZHAR SYAFIK BIN ZAHARI</v>
      </c>
      <c r="C64" s="14" t="str">
        <f>"991110065025"</f>
        <v>991110065025</v>
      </c>
      <c r="D64" s="14" t="str">
        <f t="shared" si="1"/>
        <v>ETN</v>
      </c>
      <c r="E64" s="30"/>
    </row>
    <row r="65" spans="1:5" x14ac:dyDescent="0.25">
      <c r="A65" s="5">
        <v>5</v>
      </c>
      <c r="B65" s="4" t="str">
        <f>"MOHAMAD FAIZ BIN ZUN "</f>
        <v xml:space="preserve">MOHAMAD FAIZ BIN ZUN </v>
      </c>
      <c r="C65" s="14" t="str">
        <f>"991001065093"</f>
        <v>991001065093</v>
      </c>
      <c r="D65" s="14" t="str">
        <f t="shared" si="1"/>
        <v>ETN</v>
      </c>
      <c r="E65" s="30"/>
    </row>
    <row r="66" spans="1:5" x14ac:dyDescent="0.25">
      <c r="A66" s="5">
        <v>6</v>
      </c>
      <c r="B66" s="4" t="str">
        <f>"MOHAMAD IQBAL HAKIM BIN OTHMAN"</f>
        <v>MOHAMAD IQBAL HAKIM BIN OTHMAN</v>
      </c>
      <c r="C66" s="14" t="str">
        <f>"990515065619"</f>
        <v>990515065619</v>
      </c>
      <c r="D66" s="14" t="str">
        <f t="shared" si="1"/>
        <v>ETN</v>
      </c>
      <c r="E66" s="30"/>
    </row>
    <row r="67" spans="1:5" x14ac:dyDescent="0.25">
      <c r="A67" s="5">
        <v>7</v>
      </c>
      <c r="B67" s="4" t="str">
        <f>"MUHAMMAD AMIRZUL BIN AMRAN"</f>
        <v>MUHAMMAD AMIRZUL BIN AMRAN</v>
      </c>
      <c r="C67" s="14" t="str">
        <f>"991203065665"</f>
        <v>991203065665</v>
      </c>
      <c r="D67" s="14" t="str">
        <f t="shared" si="1"/>
        <v>ETN</v>
      </c>
      <c r="E67" s="30"/>
    </row>
    <row r="68" spans="1:5" x14ac:dyDescent="0.25">
      <c r="A68" s="5">
        <v>8</v>
      </c>
      <c r="B68" s="4" t="str">
        <f>"MUHAMMAD ASYRAF BIN ABDUL RAHMAN"</f>
        <v>MUHAMMAD ASYRAF BIN ABDUL RAHMAN</v>
      </c>
      <c r="C68" s="14" t="str">
        <f>"990330065655"</f>
        <v>990330065655</v>
      </c>
      <c r="D68" s="14" t="str">
        <f t="shared" si="1"/>
        <v>ETN</v>
      </c>
      <c r="E68" s="30"/>
    </row>
    <row r="69" spans="1:5" x14ac:dyDescent="0.25">
      <c r="A69" s="5">
        <v>9</v>
      </c>
      <c r="B69" s="4" t="str">
        <f>"MUHAMMAD FAIDHI AIMAN BIN MOHAMAD KAHAR"</f>
        <v>MUHAMMAD FAIDHI AIMAN BIN MOHAMAD KAHAR</v>
      </c>
      <c r="C69" s="14" t="str">
        <f>"991019065243"</f>
        <v>991019065243</v>
      </c>
      <c r="D69" s="14" t="str">
        <f t="shared" si="1"/>
        <v>ETN</v>
      </c>
      <c r="E69" s="30"/>
    </row>
    <row r="70" spans="1:5" x14ac:dyDescent="0.25">
      <c r="A70" s="5">
        <v>10</v>
      </c>
      <c r="B70" s="4" t="str">
        <f>"MUHAMMAD FAISAL FAIZ BIN RAFI"</f>
        <v>MUHAMMAD FAISAL FAIZ BIN RAFI</v>
      </c>
      <c r="C70" s="14" t="str">
        <f>"990327086631"</f>
        <v>990327086631</v>
      </c>
      <c r="D70" s="14" t="str">
        <f t="shared" si="1"/>
        <v>ETN</v>
      </c>
      <c r="E70" s="30"/>
    </row>
    <row r="71" spans="1:5" x14ac:dyDescent="0.25">
      <c r="A71" s="5">
        <v>11</v>
      </c>
      <c r="B71" s="4" t="str">
        <f>"MUHAMMAD IZZAT FAHMI BIN AZIZ"</f>
        <v>MUHAMMAD IZZAT FAHMI BIN AZIZ</v>
      </c>
      <c r="C71" s="14" t="str">
        <f>"990806066443"</f>
        <v>990806066443</v>
      </c>
      <c r="D71" s="14" t="str">
        <f t="shared" si="1"/>
        <v>ETN</v>
      </c>
      <c r="E71" s="30"/>
    </row>
    <row r="72" spans="1:5" x14ac:dyDescent="0.25">
      <c r="A72" s="5">
        <v>12</v>
      </c>
      <c r="B72" s="4" t="str">
        <f>"MUHAMMAD SHAMIM BIN SHAMSUDDIN"</f>
        <v>MUHAMMAD SHAMIM BIN SHAMSUDDIN</v>
      </c>
      <c r="C72" s="14" t="str">
        <f>"990716065105"</f>
        <v>990716065105</v>
      </c>
      <c r="D72" s="14" t="str">
        <f t="shared" si="1"/>
        <v>ETN</v>
      </c>
      <c r="E72" s="30"/>
    </row>
    <row r="73" spans="1:5" x14ac:dyDescent="0.25">
      <c r="A73" s="5">
        <v>13</v>
      </c>
      <c r="B73" s="4" t="str">
        <f>"NABILA AYUNI BINTI ZAINAL ABIDIN"</f>
        <v>NABILA AYUNI BINTI ZAINAL ABIDIN</v>
      </c>
      <c r="C73" s="14" t="str">
        <f>"991126065214"</f>
        <v>991126065214</v>
      </c>
      <c r="D73" s="14" t="str">
        <f t="shared" si="1"/>
        <v>ETN</v>
      </c>
      <c r="E73" s="30"/>
    </row>
    <row r="74" spans="1:5" x14ac:dyDescent="0.25">
      <c r="A74" s="5">
        <v>14</v>
      </c>
      <c r="B74" s="4" t="str">
        <f>"NUR AINI BINTI ROSLI"</f>
        <v>NUR AINI BINTI ROSLI</v>
      </c>
      <c r="C74" s="14" t="str">
        <f>"990805066468"</f>
        <v>990805066468</v>
      </c>
      <c r="D74" s="14" t="str">
        <f t="shared" si="1"/>
        <v>ETN</v>
      </c>
      <c r="E74" s="30"/>
    </row>
    <row r="75" spans="1:5" x14ac:dyDescent="0.25">
      <c r="A75" s="19">
        <v>15</v>
      </c>
      <c r="B75" s="20" t="str">
        <f>"SITI NURZULAIKHA BINTI MOHAMMAD RAPI"</f>
        <v>SITI NURZULAIKHA BINTI MOHAMMAD RAPI</v>
      </c>
      <c r="C75" s="21" t="str">
        <f>"991226015468"</f>
        <v>991226015468</v>
      </c>
      <c r="D75" s="21" t="str">
        <f t="shared" si="1"/>
        <v>ETN</v>
      </c>
      <c r="E75" s="31"/>
    </row>
    <row r="76" spans="1:5" x14ac:dyDescent="0.25">
      <c r="A76" s="22"/>
      <c r="B76" s="23"/>
      <c r="C76" s="24"/>
      <c r="D76" s="24"/>
      <c r="E76" s="23"/>
    </row>
    <row r="77" spans="1:5" x14ac:dyDescent="0.25">
      <c r="A77" s="6"/>
      <c r="B77" s="7"/>
      <c r="C77" s="15"/>
      <c r="D77" s="15"/>
      <c r="E77" s="7"/>
    </row>
    <row r="78" spans="1:5" x14ac:dyDescent="0.25">
      <c r="A78" s="6"/>
      <c r="B78" s="7"/>
      <c r="C78" s="15"/>
      <c r="D78" s="15"/>
      <c r="E78" s="7"/>
    </row>
    <row r="79" spans="1:5" ht="15.75" customHeight="1" x14ac:dyDescent="0.25">
      <c r="A79" s="6"/>
      <c r="B79" s="7"/>
      <c r="C79" s="15"/>
      <c r="D79" s="15"/>
      <c r="E79" s="7"/>
    </row>
    <row r="80" spans="1:5" ht="15" customHeight="1" x14ac:dyDescent="0.25">
      <c r="A80" s="6"/>
      <c r="B80" s="7"/>
      <c r="C80" s="15"/>
      <c r="D80" s="15"/>
      <c r="E80" s="7"/>
    </row>
    <row r="81" spans="1:5" x14ac:dyDescent="0.25">
      <c r="A81" s="6"/>
      <c r="B81" s="7"/>
      <c r="C81" s="15"/>
      <c r="D81" s="15"/>
      <c r="E81" s="7"/>
    </row>
    <row r="82" spans="1:5" x14ac:dyDescent="0.25">
      <c r="A82" s="6"/>
      <c r="B82" s="7"/>
      <c r="C82" s="15"/>
      <c r="D82" s="15"/>
      <c r="E82" s="7"/>
    </row>
    <row r="83" spans="1:5" x14ac:dyDescent="0.25">
      <c r="A83" s="6"/>
      <c r="B83" s="7"/>
      <c r="C83" s="15"/>
      <c r="D83" s="15"/>
      <c r="E83" s="7"/>
    </row>
    <row r="84" spans="1:5" x14ac:dyDescent="0.25">
      <c r="A84" s="6"/>
      <c r="B84" s="7"/>
      <c r="C84" s="15"/>
      <c r="D84" s="15"/>
      <c r="E84" s="7"/>
    </row>
    <row r="85" spans="1:5" x14ac:dyDescent="0.25">
      <c r="A85" s="6"/>
      <c r="B85" s="7"/>
      <c r="C85" s="15"/>
      <c r="D85" s="15"/>
      <c r="E85" s="7"/>
    </row>
    <row r="86" spans="1:5" x14ac:dyDescent="0.25">
      <c r="A86" s="6"/>
      <c r="B86" s="7"/>
      <c r="C86" s="15"/>
      <c r="D86" s="15"/>
      <c r="E86" s="7"/>
    </row>
    <row r="87" spans="1:5" x14ac:dyDescent="0.25">
      <c r="A87" s="6"/>
      <c r="B87" s="7"/>
      <c r="C87" s="15"/>
      <c r="D87" s="15"/>
      <c r="E87" s="7"/>
    </row>
    <row r="88" spans="1:5" x14ac:dyDescent="0.25">
      <c r="A88" s="6"/>
      <c r="B88" s="7"/>
      <c r="C88" s="15"/>
      <c r="D88" s="15"/>
      <c r="E88" s="7"/>
    </row>
    <row r="89" spans="1:5" x14ac:dyDescent="0.25">
      <c r="A89" s="6"/>
      <c r="B89" s="7"/>
      <c r="C89" s="15"/>
      <c r="D89" s="15"/>
      <c r="E89" s="7"/>
    </row>
    <row r="90" spans="1:5" x14ac:dyDescent="0.25">
      <c r="A90" s="6"/>
      <c r="B90" s="7"/>
      <c r="C90" s="15"/>
      <c r="D90" s="15"/>
      <c r="E90" s="7"/>
    </row>
    <row r="91" spans="1:5" x14ac:dyDescent="0.25">
      <c r="A91" s="6"/>
      <c r="B91" s="7"/>
      <c r="C91" s="15"/>
      <c r="D91" s="15"/>
      <c r="E91" s="7"/>
    </row>
    <row r="92" spans="1:5" x14ac:dyDescent="0.25">
      <c r="A92" s="6"/>
      <c r="B92" s="7"/>
      <c r="C92" s="15"/>
      <c r="D92" s="15"/>
      <c r="E92" s="7"/>
    </row>
    <row r="93" spans="1:5" x14ac:dyDescent="0.25">
      <c r="A93" s="3" t="s">
        <v>40</v>
      </c>
    </row>
    <row r="94" spans="1:5" x14ac:dyDescent="0.25">
      <c r="A94" s="3" t="s">
        <v>41</v>
      </c>
    </row>
    <row r="95" spans="1:5" x14ac:dyDescent="0.25">
      <c r="A95" s="3"/>
    </row>
    <row r="97" spans="1:6" x14ac:dyDescent="0.25">
      <c r="A97" s="49" t="s">
        <v>12</v>
      </c>
      <c r="B97" s="49"/>
      <c r="C97" s="49"/>
      <c r="D97" s="49"/>
      <c r="E97" s="49"/>
      <c r="F97" s="49"/>
    </row>
    <row r="99" spans="1:6" ht="15.75" x14ac:dyDescent="0.25">
      <c r="A99" s="52" t="s">
        <v>0</v>
      </c>
      <c r="B99" s="52"/>
      <c r="C99" s="52"/>
      <c r="D99" s="52"/>
      <c r="E99" s="52"/>
    </row>
    <row r="100" spans="1:6" ht="15.75" x14ac:dyDescent="0.25">
      <c r="A100" s="52" t="s">
        <v>1</v>
      </c>
      <c r="B100" s="52"/>
      <c r="C100" s="52"/>
      <c r="D100" s="52"/>
      <c r="E100" s="52"/>
    </row>
    <row r="101" spans="1:6" ht="15.75" x14ac:dyDescent="0.25">
      <c r="A101" s="53" t="s">
        <v>32</v>
      </c>
      <c r="B101" s="53"/>
      <c r="C101" s="53"/>
      <c r="D101" s="53"/>
      <c r="E101" s="53"/>
    </row>
    <row r="102" spans="1:6" ht="15.75" x14ac:dyDescent="0.25">
      <c r="A102" s="53" t="s">
        <v>2</v>
      </c>
      <c r="B102" s="53"/>
      <c r="C102" s="53"/>
      <c r="D102" s="53"/>
      <c r="E102" s="53"/>
    </row>
    <row r="103" spans="1:6" ht="15.75" x14ac:dyDescent="0.25">
      <c r="A103" s="1" t="s">
        <v>3</v>
      </c>
    </row>
    <row r="104" spans="1:6" x14ac:dyDescent="0.25">
      <c r="A104" s="51" t="s">
        <v>5</v>
      </c>
      <c r="B104" s="51"/>
      <c r="C104" s="11" t="s">
        <v>36</v>
      </c>
    </row>
    <row r="105" spans="1:6" x14ac:dyDescent="0.25">
      <c r="A105" s="2" t="s">
        <v>4</v>
      </c>
    </row>
    <row r="106" spans="1:6" x14ac:dyDescent="0.25">
      <c r="A106" s="51" t="s">
        <v>26</v>
      </c>
      <c r="B106" s="51"/>
      <c r="C106" s="11" t="s">
        <v>18</v>
      </c>
    </row>
    <row r="108" spans="1:6" ht="31.5" x14ac:dyDescent="0.25">
      <c r="A108" s="48" t="s">
        <v>6</v>
      </c>
      <c r="B108" s="48" t="s">
        <v>7</v>
      </c>
      <c r="C108" s="48" t="s">
        <v>8</v>
      </c>
      <c r="D108" s="48" t="s">
        <v>9</v>
      </c>
      <c r="E108" s="26" t="s">
        <v>10</v>
      </c>
    </row>
    <row r="109" spans="1:6" ht="15" customHeight="1" x14ac:dyDescent="0.25">
      <c r="A109" s="48"/>
      <c r="B109" s="48"/>
      <c r="C109" s="48"/>
      <c r="D109" s="48"/>
      <c r="E109" s="14" t="s">
        <v>19</v>
      </c>
    </row>
    <row r="110" spans="1:6" x14ac:dyDescent="0.25">
      <c r="A110" s="5">
        <v>1</v>
      </c>
      <c r="B110" s="4" t="str">
        <f>"ABDUL QAYUMI  BIN ABDULLAH"</f>
        <v>ABDUL QAYUMI  BIN ABDULLAH</v>
      </c>
      <c r="C110" s="14" t="str">
        <f>"991222065089"</f>
        <v>991222065089</v>
      </c>
      <c r="D110" s="14" t="str">
        <f t="shared" ref="D110:D129" si="2">"MPI"</f>
        <v>MPI</v>
      </c>
      <c r="E110" s="30"/>
    </row>
    <row r="111" spans="1:6" x14ac:dyDescent="0.25">
      <c r="A111" s="5">
        <v>2</v>
      </c>
      <c r="B111" s="4" t="str">
        <f>"ASYRAFF IKHWAN BIN RASHIDI"</f>
        <v>ASYRAFF IKHWAN BIN RASHIDI</v>
      </c>
      <c r="C111" s="14" t="str">
        <f>"990120065139"</f>
        <v>990120065139</v>
      </c>
      <c r="D111" s="14" t="str">
        <f t="shared" si="2"/>
        <v>MPI</v>
      </c>
      <c r="E111" s="30"/>
    </row>
    <row r="112" spans="1:6" x14ac:dyDescent="0.25">
      <c r="A112" s="5">
        <v>3</v>
      </c>
      <c r="B112" s="4" t="str">
        <f>"IKMAL HAZIM BIN ZAHARUDIN"</f>
        <v>IKMAL HAZIM BIN ZAHARUDIN</v>
      </c>
      <c r="C112" s="14" t="str">
        <f>"990817066705"</f>
        <v>990817066705</v>
      </c>
      <c r="D112" s="14" t="str">
        <f t="shared" si="2"/>
        <v>MPI</v>
      </c>
      <c r="E112" s="30"/>
    </row>
    <row r="113" spans="1:5" x14ac:dyDescent="0.25">
      <c r="A113" s="5">
        <v>4</v>
      </c>
      <c r="B113" s="4" t="str">
        <f>"LUQMANULHAKIM BIN ABDUL MANAF"</f>
        <v>LUQMANULHAKIM BIN ABDUL MANAF</v>
      </c>
      <c r="C113" s="14" t="str">
        <f>"991124065667"</f>
        <v>991124065667</v>
      </c>
      <c r="D113" s="14" t="str">
        <f t="shared" si="2"/>
        <v>MPI</v>
      </c>
      <c r="E113" s="30"/>
    </row>
    <row r="114" spans="1:5" x14ac:dyDescent="0.25">
      <c r="A114" s="5">
        <v>5</v>
      </c>
      <c r="B114" s="4" t="str">
        <f>"MOHAMAD FAIZ BIN ZAINAL FUAD"</f>
        <v>MOHAMAD FAIZ BIN ZAINAL FUAD</v>
      </c>
      <c r="C114" s="14" t="str">
        <f>"990113086345"</f>
        <v>990113086345</v>
      </c>
      <c r="D114" s="14" t="str">
        <f t="shared" si="2"/>
        <v>MPI</v>
      </c>
      <c r="E114" s="30"/>
    </row>
    <row r="115" spans="1:5" x14ac:dyDescent="0.25">
      <c r="A115" s="5">
        <v>6</v>
      </c>
      <c r="B115" s="4" t="str">
        <f>"MOHAMAD SYAHIRAN BIN MOHD ABDUL MUTTALIB"</f>
        <v>MOHAMAD SYAHIRAN BIN MOHD ABDUL MUTTALIB</v>
      </c>
      <c r="C115" s="14" t="str">
        <f>"990827066653"</f>
        <v>990827066653</v>
      </c>
      <c r="D115" s="14" t="str">
        <f t="shared" si="2"/>
        <v>MPI</v>
      </c>
      <c r="E115" s="30"/>
    </row>
    <row r="116" spans="1:5" x14ac:dyDescent="0.25">
      <c r="A116" s="5">
        <v>7</v>
      </c>
      <c r="B116" s="4" t="str">
        <f>"MUHAMAD ADIB DANIAL BIN ABDUL RAZAK"</f>
        <v>MUHAMAD ADIB DANIAL BIN ABDUL RAZAK</v>
      </c>
      <c r="C116" s="14" t="str">
        <f>"990603145467"</f>
        <v>990603145467</v>
      </c>
      <c r="D116" s="14" t="str">
        <f t="shared" si="2"/>
        <v>MPI</v>
      </c>
      <c r="E116" s="30"/>
    </row>
    <row r="117" spans="1:5" x14ac:dyDescent="0.25">
      <c r="A117" s="5">
        <v>8</v>
      </c>
      <c r="B117" s="4" t="str">
        <f>"MUHAMAD RAZIQ IZZAN AISAR BIN RIZAL"</f>
        <v>MUHAMAD RAZIQ IZZAN AISAR BIN RIZAL</v>
      </c>
      <c r="C117" s="14" t="str">
        <f>"990916105255"</f>
        <v>990916105255</v>
      </c>
      <c r="D117" s="14" t="str">
        <f t="shared" si="2"/>
        <v>MPI</v>
      </c>
      <c r="E117" s="30"/>
    </row>
    <row r="118" spans="1:5" x14ac:dyDescent="0.25">
      <c r="A118" s="5">
        <v>9</v>
      </c>
      <c r="B118" s="4" t="str">
        <f>"MUHAMAD SYAMSUL SYAZWAN BIN IBRAHIM"</f>
        <v>MUHAMAD SYAMSUL SYAZWAN BIN IBRAHIM</v>
      </c>
      <c r="C118" s="14" t="str">
        <f>"990903066605"</f>
        <v>990903066605</v>
      </c>
      <c r="D118" s="14" t="str">
        <f t="shared" si="2"/>
        <v>MPI</v>
      </c>
      <c r="E118" s="30"/>
    </row>
    <row r="119" spans="1:5" x14ac:dyDescent="0.25">
      <c r="A119" s="5">
        <v>10</v>
      </c>
      <c r="B119" s="4" t="str">
        <f>"MUHAMMAD AFIZUL HAKIMI  BIN SHARIN"</f>
        <v>MUHAMMAD AFIZUL HAKIMI  BIN SHARIN</v>
      </c>
      <c r="C119" s="14" t="str">
        <f>"990623065667"</f>
        <v>990623065667</v>
      </c>
      <c r="D119" s="14" t="str">
        <f t="shared" si="2"/>
        <v>MPI</v>
      </c>
      <c r="E119" s="30"/>
    </row>
    <row r="120" spans="1:5" x14ac:dyDescent="0.25">
      <c r="A120" s="5">
        <v>11</v>
      </c>
      <c r="B120" s="4" t="str">
        <f>"MUHAMMAD AIDIL ZAID BIN ZABIDI"</f>
        <v>MUHAMMAD AIDIL ZAID BIN ZABIDI</v>
      </c>
      <c r="C120" s="14" t="str">
        <f>"990529065433"</f>
        <v>990529065433</v>
      </c>
      <c r="D120" s="14" t="str">
        <f t="shared" si="2"/>
        <v>MPI</v>
      </c>
      <c r="E120" s="30"/>
    </row>
    <row r="121" spans="1:5" x14ac:dyDescent="0.25">
      <c r="A121" s="5">
        <v>12</v>
      </c>
      <c r="B121" s="4" t="str">
        <f>"MUHAMMAD AIMAN HAKIM BIN FARIZOL"</f>
        <v>MUHAMMAD AIMAN HAKIM BIN FARIZOL</v>
      </c>
      <c r="C121" s="14" t="str">
        <f>"990724066255"</f>
        <v>990724066255</v>
      </c>
      <c r="D121" s="14" t="str">
        <f t="shared" si="2"/>
        <v>MPI</v>
      </c>
      <c r="E121" s="30"/>
    </row>
    <row r="122" spans="1:5" x14ac:dyDescent="0.25">
      <c r="A122" s="5">
        <v>13</v>
      </c>
      <c r="B122" s="4" t="str">
        <f>"MUHAMMAD AIZZAT SHYZRIEL BIN PIRUS"</f>
        <v>MUHAMMAD AIZZAT SHYZRIEL BIN PIRUS</v>
      </c>
      <c r="C122" s="14" t="str">
        <f>"990215035311"</f>
        <v>990215035311</v>
      </c>
      <c r="D122" s="14" t="str">
        <f t="shared" si="2"/>
        <v>MPI</v>
      </c>
      <c r="E122" s="30"/>
    </row>
    <row r="123" spans="1:5" x14ac:dyDescent="0.25">
      <c r="A123" s="5">
        <v>14</v>
      </c>
      <c r="B123" s="4" t="str">
        <f>"MUHAMMAD AZRI AMIR BIN SHARIFUDIN"</f>
        <v>MUHAMMAD AZRI AMIR BIN SHARIFUDIN</v>
      </c>
      <c r="C123" s="14" t="str">
        <f>"990131065169"</f>
        <v>990131065169</v>
      </c>
      <c r="D123" s="14" t="str">
        <f t="shared" si="2"/>
        <v>MPI</v>
      </c>
      <c r="E123" s="30"/>
    </row>
    <row r="124" spans="1:5" x14ac:dyDescent="0.25">
      <c r="A124" s="5">
        <v>15</v>
      </c>
      <c r="B124" s="4" t="str">
        <f>"MUHAMMAD MUIZZUDDIN BIN MOHD ZAKARIA"</f>
        <v>MUHAMMAD MUIZZUDDIN BIN MOHD ZAKARIA</v>
      </c>
      <c r="C124" s="14" t="str">
        <f>"991114065233"</f>
        <v>991114065233</v>
      </c>
      <c r="D124" s="14" t="str">
        <f t="shared" si="2"/>
        <v>MPI</v>
      </c>
      <c r="E124" s="30"/>
    </row>
    <row r="125" spans="1:5" x14ac:dyDescent="0.25">
      <c r="A125" s="5">
        <v>16</v>
      </c>
      <c r="B125" s="4" t="str">
        <f>"MUHAMMAD NASRUN HAKIM BIN JULAINI"</f>
        <v>MUHAMMAD NASRUN HAKIM BIN JULAINI</v>
      </c>
      <c r="C125" s="14" t="str">
        <f>"991021146771"</f>
        <v>991021146771</v>
      </c>
      <c r="D125" s="14" t="str">
        <f t="shared" si="2"/>
        <v>MPI</v>
      </c>
      <c r="E125" s="30"/>
    </row>
    <row r="126" spans="1:5" x14ac:dyDescent="0.25">
      <c r="A126" s="5">
        <v>17</v>
      </c>
      <c r="B126" s="4" t="str">
        <f>"MUHAMMAD RUSTAM IKMAL BIN ADUAT"</f>
        <v>MUHAMMAD RUSTAM IKMAL BIN ADUAT</v>
      </c>
      <c r="C126" s="14" t="str">
        <f>"991013065613"</f>
        <v>991013065613</v>
      </c>
      <c r="D126" s="14" t="str">
        <f t="shared" si="2"/>
        <v>MPI</v>
      </c>
      <c r="E126" s="30"/>
    </row>
    <row r="127" spans="1:5" x14ac:dyDescent="0.25">
      <c r="A127" s="5">
        <v>18</v>
      </c>
      <c r="B127" s="4" t="str">
        <f>"MUHAMMAD SHAHRUL AMIRUL BIN HISHAM"</f>
        <v>MUHAMMAD SHAHRUL AMIRUL BIN HISHAM</v>
      </c>
      <c r="C127" s="14" t="str">
        <f>"990128106329"</f>
        <v>990128106329</v>
      </c>
      <c r="D127" s="14" t="str">
        <f t="shared" si="2"/>
        <v>MPI</v>
      </c>
      <c r="E127" s="30"/>
    </row>
    <row r="128" spans="1:5" x14ac:dyDescent="0.25">
      <c r="A128" s="5">
        <v>19</v>
      </c>
      <c r="B128" s="4" t="str">
        <f>"NAIM KASHFI BIN MOHAMAD ZABIDI"</f>
        <v>NAIM KASHFI BIN MOHAMAD ZABIDI</v>
      </c>
      <c r="C128" s="14" t="str">
        <f>"990806066451"</f>
        <v>990806066451</v>
      </c>
      <c r="D128" s="14" t="str">
        <f t="shared" si="2"/>
        <v>MPI</v>
      </c>
      <c r="E128" s="30"/>
    </row>
    <row r="129" spans="1:5" x14ac:dyDescent="0.25">
      <c r="A129" s="19">
        <v>20</v>
      </c>
      <c r="B129" s="20" t="str">
        <f>"SITI NURAZIMAH BINTI SAPALI"</f>
        <v>SITI NURAZIMAH BINTI SAPALI</v>
      </c>
      <c r="C129" s="21" t="str">
        <f>"990804066482"</f>
        <v>990804066482</v>
      </c>
      <c r="D129" s="21" t="str">
        <f t="shared" si="2"/>
        <v>MPI</v>
      </c>
      <c r="E129" s="31"/>
    </row>
    <row r="130" spans="1:5" x14ac:dyDescent="0.25">
      <c r="A130" s="22"/>
      <c r="B130" s="23"/>
      <c r="C130" s="24"/>
      <c r="D130" s="24"/>
      <c r="E130" s="23"/>
    </row>
    <row r="131" spans="1:5" x14ac:dyDescent="0.25">
      <c r="A131" s="6"/>
      <c r="B131" s="7"/>
      <c r="C131" s="15"/>
      <c r="D131" s="15"/>
      <c r="E131" s="7"/>
    </row>
    <row r="132" spans="1:5" x14ac:dyDescent="0.25">
      <c r="A132" s="6"/>
      <c r="B132" s="7"/>
      <c r="C132" s="15"/>
      <c r="D132" s="15"/>
      <c r="E132" s="7"/>
    </row>
    <row r="133" spans="1:5" x14ac:dyDescent="0.25">
      <c r="A133" s="6"/>
      <c r="B133" s="7"/>
      <c r="C133" s="15"/>
      <c r="D133" s="15"/>
      <c r="E133" s="25"/>
    </row>
    <row r="134" spans="1:5" x14ac:dyDescent="0.25">
      <c r="A134" s="6"/>
      <c r="B134" s="7"/>
      <c r="C134" s="15"/>
      <c r="D134" s="15"/>
      <c r="E134" s="7"/>
    </row>
    <row r="135" spans="1:5" x14ac:dyDescent="0.25">
      <c r="A135" s="6"/>
      <c r="B135" s="7"/>
      <c r="C135" s="15"/>
      <c r="D135" s="15"/>
      <c r="E135" s="7"/>
    </row>
    <row r="136" spans="1:5" x14ac:dyDescent="0.25">
      <c r="A136" s="6"/>
      <c r="B136" s="7"/>
      <c r="C136" s="15"/>
      <c r="D136" s="15"/>
      <c r="E136" s="7"/>
    </row>
    <row r="137" spans="1:5" x14ac:dyDescent="0.25">
      <c r="A137" s="6"/>
      <c r="B137" s="7"/>
      <c r="C137" s="15"/>
      <c r="D137" s="15"/>
      <c r="E137" s="7"/>
    </row>
    <row r="138" spans="1:5" x14ac:dyDescent="0.25">
      <c r="A138" s="6"/>
      <c r="B138" s="7"/>
      <c r="C138" s="15"/>
      <c r="D138" s="15"/>
      <c r="E138" s="7"/>
    </row>
    <row r="139" spans="1:5" x14ac:dyDescent="0.25">
      <c r="A139" s="6"/>
      <c r="B139" s="7"/>
      <c r="C139" s="15"/>
      <c r="D139" s="15"/>
      <c r="E139" s="7"/>
    </row>
    <row r="140" spans="1:5" x14ac:dyDescent="0.25">
      <c r="A140" s="6"/>
      <c r="B140" s="7"/>
      <c r="C140" s="15"/>
      <c r="D140" s="15"/>
      <c r="E140" s="7"/>
    </row>
    <row r="141" spans="1:5" x14ac:dyDescent="0.25">
      <c r="A141" s="6"/>
      <c r="B141" s="7"/>
      <c r="C141" s="15"/>
      <c r="D141" s="15"/>
      <c r="E141" s="7"/>
    </row>
    <row r="142" spans="1:5" x14ac:dyDescent="0.25">
      <c r="A142" s="3" t="s">
        <v>40</v>
      </c>
    </row>
    <row r="143" spans="1:5" x14ac:dyDescent="0.25">
      <c r="A143" s="3" t="s">
        <v>41</v>
      </c>
    </row>
    <row r="144" spans="1:5" x14ac:dyDescent="0.25">
      <c r="A144" s="3"/>
    </row>
    <row r="146" spans="1:6" x14ac:dyDescent="0.25">
      <c r="A146" s="49" t="s">
        <v>12</v>
      </c>
      <c r="B146" s="49"/>
      <c r="C146" s="49"/>
      <c r="D146" s="49"/>
      <c r="E146" s="49"/>
      <c r="F146" s="49"/>
    </row>
    <row r="147" spans="1:6" x14ac:dyDescent="0.25">
      <c r="A147" s="28"/>
      <c r="B147" s="28"/>
      <c r="C147" s="28"/>
      <c r="D147" s="28"/>
      <c r="E147" s="28"/>
      <c r="F147" s="28"/>
    </row>
    <row r="148" spans="1:6" ht="15.75" x14ac:dyDescent="0.25">
      <c r="A148" s="52" t="s">
        <v>0</v>
      </c>
      <c r="B148" s="52"/>
      <c r="C148" s="52"/>
      <c r="D148" s="52"/>
      <c r="E148" s="52"/>
    </row>
    <row r="149" spans="1:6" ht="15.75" x14ac:dyDescent="0.25">
      <c r="A149" s="52" t="s">
        <v>1</v>
      </c>
      <c r="B149" s="52"/>
      <c r="C149" s="52"/>
      <c r="D149" s="52"/>
      <c r="E149" s="52"/>
    </row>
    <row r="150" spans="1:6" ht="15.75" x14ac:dyDescent="0.25">
      <c r="A150" s="53" t="s">
        <v>32</v>
      </c>
      <c r="B150" s="53"/>
      <c r="C150" s="53"/>
      <c r="D150" s="53"/>
      <c r="E150" s="53"/>
    </row>
    <row r="151" spans="1:6" ht="15.75" x14ac:dyDescent="0.25">
      <c r="A151" s="53" t="s">
        <v>2</v>
      </c>
      <c r="B151" s="53"/>
      <c r="C151" s="53"/>
      <c r="D151" s="53"/>
      <c r="E151" s="53"/>
    </row>
    <row r="152" spans="1:6" ht="15.75" x14ac:dyDescent="0.25">
      <c r="A152" s="1" t="s">
        <v>3</v>
      </c>
    </row>
    <row r="153" spans="1:6" x14ac:dyDescent="0.25">
      <c r="A153" s="51" t="s">
        <v>5</v>
      </c>
      <c r="B153" s="51"/>
      <c r="C153" s="11" t="s">
        <v>36</v>
      </c>
    </row>
    <row r="154" spans="1:6" x14ac:dyDescent="0.25">
      <c r="A154" s="2" t="s">
        <v>4</v>
      </c>
    </row>
    <row r="155" spans="1:6" x14ac:dyDescent="0.25">
      <c r="A155" s="51" t="s">
        <v>26</v>
      </c>
      <c r="B155" s="51"/>
      <c r="C155" s="11" t="s">
        <v>18</v>
      </c>
    </row>
    <row r="157" spans="1:6" ht="31.5" x14ac:dyDescent="0.25">
      <c r="A157" s="48" t="s">
        <v>6</v>
      </c>
      <c r="B157" s="48" t="s">
        <v>7</v>
      </c>
      <c r="C157" s="48" t="s">
        <v>8</v>
      </c>
      <c r="D157" s="48" t="s">
        <v>9</v>
      </c>
      <c r="E157" s="26" t="s">
        <v>10</v>
      </c>
    </row>
    <row r="158" spans="1:6" ht="15" customHeight="1" x14ac:dyDescent="0.25">
      <c r="A158" s="48"/>
      <c r="B158" s="48"/>
      <c r="C158" s="48"/>
      <c r="D158" s="48"/>
      <c r="E158" s="14" t="s">
        <v>19</v>
      </c>
    </row>
    <row r="159" spans="1:6" x14ac:dyDescent="0.25">
      <c r="A159" s="5">
        <v>1</v>
      </c>
      <c r="B159" s="4" t="str">
        <f>"KARTHIK A/L RAGUNATHAN"</f>
        <v>KARTHIK A/L RAGUNATHAN</v>
      </c>
      <c r="C159" s="14" t="str">
        <f>"991221035611"</f>
        <v>991221035611</v>
      </c>
      <c r="D159" s="14" t="str">
        <f t="shared" ref="D159:D175" si="3">"MPP"</f>
        <v>MPP</v>
      </c>
      <c r="E159" s="30"/>
    </row>
    <row r="160" spans="1:6" x14ac:dyDescent="0.25">
      <c r="A160" s="5">
        <v>2</v>
      </c>
      <c r="B160" s="4" t="str">
        <f>"MOHAMAD SAMSUL ARIF BIN IDRUSSAIDI AKMAR"</f>
        <v>MOHAMAD SAMSUL ARIF BIN IDRUSSAIDI AKMAR</v>
      </c>
      <c r="C160" s="14" t="str">
        <f>"990723066499"</f>
        <v>990723066499</v>
      </c>
      <c r="D160" s="14" t="str">
        <f t="shared" si="3"/>
        <v>MPP</v>
      </c>
      <c r="E160" s="30"/>
    </row>
    <row r="161" spans="1:5" x14ac:dyDescent="0.25">
      <c r="A161" s="5">
        <v>3</v>
      </c>
      <c r="B161" s="4" t="str">
        <f>"MUHAMMAD ALIFF NAZRIEN BIN HAMERI"</f>
        <v>MUHAMMAD ALIFF NAZRIEN BIN HAMERI</v>
      </c>
      <c r="C161" s="14" t="str">
        <f>"990418065481"</f>
        <v>990418065481</v>
      </c>
      <c r="D161" s="14" t="str">
        <f t="shared" si="3"/>
        <v>MPP</v>
      </c>
      <c r="E161" s="30"/>
    </row>
    <row r="162" spans="1:5" x14ac:dyDescent="0.25">
      <c r="A162" s="5">
        <v>4</v>
      </c>
      <c r="B162" s="4" t="str">
        <f>"MUHAMMAD AMIR AMIRUN BIN ZAMRI"</f>
        <v>MUHAMMAD AMIR AMIRUN BIN ZAMRI</v>
      </c>
      <c r="C162" s="14" t="str">
        <f>"991119146729"</f>
        <v>991119146729</v>
      </c>
      <c r="D162" s="14" t="str">
        <f t="shared" si="3"/>
        <v>MPP</v>
      </c>
      <c r="E162" s="30"/>
    </row>
    <row r="163" spans="1:5" x14ac:dyDescent="0.25">
      <c r="A163" s="5">
        <v>5</v>
      </c>
      <c r="B163" s="4" t="str">
        <f>"MUHAMMAD AMIRUL SYAHID BIN ADNA"</f>
        <v>MUHAMMAD AMIRUL SYAHID BIN ADNA</v>
      </c>
      <c r="C163" s="14" t="str">
        <f>"990430105239"</f>
        <v>990430105239</v>
      </c>
      <c r="D163" s="14" t="str">
        <f t="shared" si="3"/>
        <v>MPP</v>
      </c>
      <c r="E163" s="30"/>
    </row>
    <row r="164" spans="1:5" x14ac:dyDescent="0.25">
      <c r="A164" s="5">
        <v>6</v>
      </c>
      <c r="B164" s="4" t="str">
        <f>"MUHAMMAD ASHRAF BIN MOHD NOOR"</f>
        <v>MUHAMMAD ASHRAF BIN MOHD NOOR</v>
      </c>
      <c r="C164" s="14" t="str">
        <f>"990404065915"</f>
        <v>990404065915</v>
      </c>
      <c r="D164" s="14" t="str">
        <f t="shared" si="3"/>
        <v>MPP</v>
      </c>
      <c r="E164" s="30"/>
    </row>
    <row r="165" spans="1:5" x14ac:dyDescent="0.25">
      <c r="A165" s="5">
        <v>7</v>
      </c>
      <c r="B165" s="4" t="str">
        <f>"MUHAMMAD AZMI SYARIFUDDIN BIN NAZAHAR"</f>
        <v>MUHAMMAD AZMI SYARIFUDDIN BIN NAZAHAR</v>
      </c>
      <c r="C165" s="14" t="str">
        <f>"990118065973"</f>
        <v>990118065973</v>
      </c>
      <c r="D165" s="14" t="str">
        <f t="shared" si="3"/>
        <v>MPP</v>
      </c>
      <c r="E165" s="30"/>
    </row>
    <row r="166" spans="1:5" x14ac:dyDescent="0.25">
      <c r="A166" s="5">
        <v>8</v>
      </c>
      <c r="B166" s="4" t="str">
        <f>"MUHAMMAD FIKRI BIN MOHAMAD"</f>
        <v>MUHAMMAD FIKRI BIN MOHAMAD</v>
      </c>
      <c r="C166" s="14" t="str">
        <f>"990209065821"</f>
        <v>990209065821</v>
      </c>
      <c r="D166" s="14" t="str">
        <f t="shared" si="3"/>
        <v>MPP</v>
      </c>
      <c r="E166" s="30"/>
    </row>
    <row r="167" spans="1:5" x14ac:dyDescent="0.25">
      <c r="A167" s="5">
        <v>9</v>
      </c>
      <c r="B167" s="4" t="str">
        <f>"MUHAMMAD HAIRIE BIN AMRAN"</f>
        <v>MUHAMMAD HAIRIE BIN AMRAN</v>
      </c>
      <c r="C167" s="14" t="str">
        <f>"990324065763"</f>
        <v>990324065763</v>
      </c>
      <c r="D167" s="14" t="str">
        <f t="shared" si="3"/>
        <v>MPP</v>
      </c>
      <c r="E167" s="30"/>
    </row>
    <row r="168" spans="1:5" x14ac:dyDescent="0.25">
      <c r="A168" s="5">
        <v>10</v>
      </c>
      <c r="B168" s="4" t="str">
        <f>"MUHAMMAD NAZMI BIN NAZRI"</f>
        <v>MUHAMMAD NAZMI BIN NAZRI</v>
      </c>
      <c r="C168" s="14" t="str">
        <f>"990927065447"</f>
        <v>990927065447</v>
      </c>
      <c r="D168" s="14" t="str">
        <f t="shared" si="3"/>
        <v>MPP</v>
      </c>
      <c r="E168" s="30"/>
    </row>
    <row r="169" spans="1:5" x14ac:dyDescent="0.25">
      <c r="A169" s="5">
        <v>11</v>
      </c>
      <c r="B169" s="4" t="str">
        <f>"MUHAMMAD NURHAQIL BIN NORZLAN"</f>
        <v>MUHAMMAD NURHAQIL BIN NORZLAN</v>
      </c>
      <c r="C169" s="14" t="str">
        <f>"990827066717"</f>
        <v>990827066717</v>
      </c>
      <c r="D169" s="14" t="str">
        <f t="shared" si="3"/>
        <v>MPP</v>
      </c>
      <c r="E169" s="30"/>
    </row>
    <row r="170" spans="1:5" x14ac:dyDescent="0.25">
      <c r="A170" s="5">
        <v>12</v>
      </c>
      <c r="B170" s="4" t="str">
        <f>"NUR NISA LIYANA BINTI IMRAM"</f>
        <v>NUR NISA LIYANA BINTI IMRAM</v>
      </c>
      <c r="C170" s="14" t="str">
        <f>"990607065640"</f>
        <v>990607065640</v>
      </c>
      <c r="D170" s="14" t="str">
        <f t="shared" si="3"/>
        <v>MPP</v>
      </c>
      <c r="E170" s="30"/>
    </row>
    <row r="171" spans="1:5" x14ac:dyDescent="0.25">
      <c r="A171" s="5">
        <v>13</v>
      </c>
      <c r="B171" s="4" t="str">
        <f>"SITI MASITAH BINTI MD ZAKARIA"</f>
        <v>SITI MASITAH BINTI MD ZAKARIA</v>
      </c>
      <c r="C171" s="14" t="str">
        <f>"990907086072"</f>
        <v>990907086072</v>
      </c>
      <c r="D171" s="14" t="str">
        <f t="shared" si="3"/>
        <v>MPP</v>
      </c>
      <c r="E171" s="30"/>
    </row>
    <row r="172" spans="1:5" x14ac:dyDescent="0.25">
      <c r="A172" s="5">
        <v>14</v>
      </c>
      <c r="B172" s="4" t="str">
        <f>"TENGKU MOHD ISKANDAR BIN TG SAARI"</f>
        <v>TENGKU MOHD ISKANDAR BIN TG SAARI</v>
      </c>
      <c r="C172" s="14" t="str">
        <f>"990904066199"</f>
        <v>990904066199</v>
      </c>
      <c r="D172" s="14" t="str">
        <f t="shared" si="3"/>
        <v>MPP</v>
      </c>
      <c r="E172" s="30"/>
    </row>
    <row r="173" spans="1:5" x14ac:dyDescent="0.25">
      <c r="A173" s="5">
        <v>15</v>
      </c>
      <c r="B173" s="4" t="str">
        <f>"WAN MUHAMMAD ALIF BIN WAN RAZANI"</f>
        <v>WAN MUHAMMAD ALIF BIN WAN RAZANI</v>
      </c>
      <c r="C173" s="14" t="str">
        <f>"990731145111"</f>
        <v>990731145111</v>
      </c>
      <c r="D173" s="14" t="str">
        <f t="shared" si="3"/>
        <v>MPP</v>
      </c>
      <c r="E173" s="30"/>
    </row>
    <row r="174" spans="1:5" x14ac:dyDescent="0.25">
      <c r="A174" s="5">
        <v>16</v>
      </c>
      <c r="B174" s="4" t="str">
        <f>"ZARIFA SYAZLIANA BINTI MOHAMAD SABRI"</f>
        <v>ZARIFA SYAZLIANA BINTI MOHAMAD SABRI</v>
      </c>
      <c r="C174" s="14" t="str">
        <f>"990207065596"</f>
        <v>990207065596</v>
      </c>
      <c r="D174" s="14" t="str">
        <f t="shared" si="3"/>
        <v>MPP</v>
      </c>
      <c r="E174" s="30"/>
    </row>
    <row r="175" spans="1:5" x14ac:dyDescent="0.25">
      <c r="A175" s="19">
        <v>17</v>
      </c>
      <c r="B175" s="20" t="str">
        <f>"ZULAIKHA BINTI KAMARAZAMAN"</f>
        <v>ZULAIKHA BINTI KAMARAZAMAN</v>
      </c>
      <c r="C175" s="21" t="str">
        <f>"990911066496"</f>
        <v>990911066496</v>
      </c>
      <c r="D175" s="21" t="str">
        <f t="shared" si="3"/>
        <v>MPP</v>
      </c>
      <c r="E175" s="31"/>
    </row>
    <row r="176" spans="1:5" x14ac:dyDescent="0.25">
      <c r="A176" s="22"/>
      <c r="B176" s="23"/>
      <c r="C176" s="24"/>
      <c r="D176" s="24"/>
      <c r="E176" s="23"/>
    </row>
    <row r="177" spans="1:5" x14ac:dyDescent="0.25">
      <c r="A177" s="6"/>
      <c r="B177" s="7"/>
      <c r="C177" s="15"/>
      <c r="D177" s="15"/>
      <c r="E177" s="7"/>
    </row>
    <row r="178" spans="1:5" x14ac:dyDescent="0.25">
      <c r="A178" s="6"/>
      <c r="B178" s="7"/>
      <c r="C178" s="15"/>
      <c r="D178" s="15"/>
      <c r="E178" s="7"/>
    </row>
    <row r="179" spans="1:5" x14ac:dyDescent="0.25">
      <c r="A179" s="6"/>
      <c r="B179" s="7"/>
      <c r="C179" s="15"/>
      <c r="D179" s="15"/>
      <c r="E179" s="7"/>
    </row>
    <row r="180" spans="1:5" x14ac:dyDescent="0.25">
      <c r="A180" s="6"/>
      <c r="B180" s="7"/>
      <c r="C180" s="15"/>
      <c r="D180" s="15"/>
      <c r="E180" s="7"/>
    </row>
    <row r="181" spans="1:5" x14ac:dyDescent="0.25">
      <c r="A181" s="6"/>
      <c r="B181" s="7"/>
      <c r="C181" s="15"/>
      <c r="D181" s="15"/>
      <c r="E181" s="7"/>
    </row>
    <row r="182" spans="1:5" x14ac:dyDescent="0.25">
      <c r="A182" s="6"/>
      <c r="B182" s="7"/>
      <c r="C182" s="15"/>
      <c r="D182" s="15"/>
      <c r="E182" s="7"/>
    </row>
    <row r="183" spans="1:5" x14ac:dyDescent="0.25">
      <c r="A183" s="6"/>
      <c r="B183" s="7"/>
      <c r="C183" s="15"/>
      <c r="D183" s="15"/>
      <c r="E183" s="7"/>
    </row>
    <row r="184" spans="1:5" x14ac:dyDescent="0.25">
      <c r="A184" s="6"/>
      <c r="B184" s="7"/>
      <c r="C184" s="15"/>
      <c r="D184" s="15"/>
      <c r="E184" s="7"/>
    </row>
    <row r="185" spans="1:5" x14ac:dyDescent="0.25">
      <c r="A185" s="6"/>
      <c r="B185" s="7"/>
      <c r="C185" s="15"/>
      <c r="D185" s="15"/>
      <c r="E185" s="7"/>
    </row>
    <row r="186" spans="1:5" x14ac:dyDescent="0.25">
      <c r="A186" s="6"/>
      <c r="B186" s="7"/>
      <c r="C186" s="15"/>
      <c r="D186" s="15"/>
      <c r="E186" s="7"/>
    </row>
    <row r="187" spans="1:5" x14ac:dyDescent="0.25">
      <c r="A187" s="6"/>
      <c r="B187" s="7"/>
      <c r="C187" s="15"/>
      <c r="D187" s="15"/>
      <c r="E187" s="7"/>
    </row>
    <row r="188" spans="1:5" x14ac:dyDescent="0.25">
      <c r="A188" s="6"/>
      <c r="B188" s="7"/>
      <c r="C188" s="15"/>
      <c r="D188" s="15"/>
      <c r="E188" s="7"/>
    </row>
    <row r="189" spans="1:5" x14ac:dyDescent="0.25">
      <c r="A189" s="6"/>
      <c r="B189" s="7"/>
      <c r="C189" s="15"/>
      <c r="D189" s="15"/>
      <c r="E189" s="7"/>
    </row>
    <row r="190" spans="1:5" x14ac:dyDescent="0.25">
      <c r="A190" s="6"/>
      <c r="B190" s="7"/>
      <c r="C190" s="15"/>
      <c r="D190" s="15"/>
      <c r="E190" s="7"/>
    </row>
    <row r="191" spans="1:5" x14ac:dyDescent="0.25">
      <c r="A191" s="3" t="s">
        <v>40</v>
      </c>
    </row>
    <row r="192" spans="1:5" x14ac:dyDescent="0.25">
      <c r="A192" s="3" t="s">
        <v>41</v>
      </c>
    </row>
    <row r="193" spans="1:6" x14ac:dyDescent="0.25">
      <c r="A193" s="3"/>
    </row>
    <row r="195" spans="1:6" x14ac:dyDescent="0.25">
      <c r="A195" s="49" t="s">
        <v>12</v>
      </c>
      <c r="B195" s="49"/>
      <c r="C195" s="49"/>
      <c r="D195" s="49"/>
      <c r="E195" s="49"/>
      <c r="F195" s="49"/>
    </row>
    <row r="196" spans="1:6" x14ac:dyDescent="0.25">
      <c r="A196" s="6"/>
      <c r="B196" s="7"/>
      <c r="C196" s="15"/>
      <c r="D196" s="15"/>
      <c r="E196" s="7"/>
    </row>
    <row r="197" spans="1:6" ht="15.75" x14ac:dyDescent="0.25">
      <c r="A197" s="52" t="s">
        <v>0</v>
      </c>
      <c r="B197" s="52"/>
      <c r="C197" s="52"/>
      <c r="D197" s="52"/>
      <c r="E197" s="52"/>
    </row>
    <row r="198" spans="1:6" ht="15.75" x14ac:dyDescent="0.25">
      <c r="A198" s="52" t="s">
        <v>1</v>
      </c>
      <c r="B198" s="52"/>
      <c r="C198" s="52"/>
      <c r="D198" s="52"/>
      <c r="E198" s="52"/>
    </row>
    <row r="199" spans="1:6" ht="15.75" x14ac:dyDescent="0.25">
      <c r="A199" s="53" t="s">
        <v>32</v>
      </c>
      <c r="B199" s="53"/>
      <c r="C199" s="53"/>
      <c r="D199" s="53"/>
      <c r="E199" s="53"/>
    </row>
    <row r="200" spans="1:6" ht="15.75" x14ac:dyDescent="0.25">
      <c r="A200" s="53" t="s">
        <v>2</v>
      </c>
      <c r="B200" s="53"/>
      <c r="C200" s="53"/>
      <c r="D200" s="53"/>
      <c r="E200" s="53"/>
    </row>
    <row r="201" spans="1:6" ht="15.75" x14ac:dyDescent="0.25">
      <c r="A201" s="1" t="s">
        <v>3</v>
      </c>
    </row>
    <row r="202" spans="1:6" x14ac:dyDescent="0.25">
      <c r="A202" s="51" t="s">
        <v>5</v>
      </c>
      <c r="B202" s="51"/>
      <c r="C202" s="11" t="s">
        <v>36</v>
      </c>
    </row>
    <row r="203" spans="1:6" x14ac:dyDescent="0.25">
      <c r="A203" s="2" t="s">
        <v>4</v>
      </c>
    </row>
    <row r="204" spans="1:6" x14ac:dyDescent="0.25">
      <c r="A204" s="51" t="s">
        <v>26</v>
      </c>
      <c r="B204" s="51"/>
      <c r="C204" s="11" t="s">
        <v>18</v>
      </c>
    </row>
    <row r="206" spans="1:6" ht="31.5" x14ac:dyDescent="0.25">
      <c r="A206" s="48" t="s">
        <v>6</v>
      </c>
      <c r="B206" s="48" t="s">
        <v>7</v>
      </c>
      <c r="C206" s="48" t="s">
        <v>8</v>
      </c>
      <c r="D206" s="48" t="s">
        <v>9</v>
      </c>
      <c r="E206" s="26" t="s">
        <v>10</v>
      </c>
    </row>
    <row r="207" spans="1:6" ht="15" customHeight="1" x14ac:dyDescent="0.25">
      <c r="A207" s="48"/>
      <c r="B207" s="48"/>
      <c r="C207" s="48"/>
      <c r="D207" s="48"/>
      <c r="E207" s="14" t="s">
        <v>19</v>
      </c>
    </row>
    <row r="208" spans="1:6" x14ac:dyDescent="0.25">
      <c r="A208" s="5">
        <v>1</v>
      </c>
      <c r="B208" s="4" t="str">
        <f>"ADNAN FADLI BIN SAH PRI"</f>
        <v>ADNAN FADLI BIN SAH PRI</v>
      </c>
      <c r="C208" s="14" t="str">
        <f>"990527065755"</f>
        <v>990527065755</v>
      </c>
      <c r="D208" s="14" t="str">
        <f t="shared" ref="D208:D227" si="4">"MTA"</f>
        <v>MTA</v>
      </c>
      <c r="E208" s="30"/>
    </row>
    <row r="209" spans="1:5" x14ac:dyDescent="0.25">
      <c r="A209" s="5">
        <v>2</v>
      </c>
      <c r="B209" s="4" t="str">
        <f>"AHMAD ADHA BIN MOHAMAD TAHAR"</f>
        <v>AHMAD ADHA BIN MOHAMAD TAHAR</v>
      </c>
      <c r="C209" s="14" t="str">
        <f>"990328065779"</f>
        <v>990328065779</v>
      </c>
      <c r="D209" s="14" t="str">
        <f t="shared" si="4"/>
        <v>MTA</v>
      </c>
      <c r="E209" s="30"/>
    </row>
    <row r="210" spans="1:5" x14ac:dyDescent="0.25">
      <c r="A210" s="5">
        <v>3</v>
      </c>
      <c r="B210" s="4" t="str">
        <f>"AHMAD IKMAL BIN ISHAK"</f>
        <v>AHMAD IKMAL BIN ISHAK</v>
      </c>
      <c r="C210" s="14" t="str">
        <f>"991207065865"</f>
        <v>991207065865</v>
      </c>
      <c r="D210" s="14" t="str">
        <f t="shared" si="4"/>
        <v>MTA</v>
      </c>
      <c r="E210" s="30"/>
    </row>
    <row r="211" spans="1:5" x14ac:dyDescent="0.25">
      <c r="A211" s="5">
        <v>4</v>
      </c>
      <c r="B211" s="4" t="str">
        <f>"AMIR HAMZAH BIN KAMARUL AZLAN"</f>
        <v>AMIR HAMZAH BIN KAMARUL AZLAN</v>
      </c>
      <c r="C211" s="14" t="str">
        <f>"990304015435"</f>
        <v>990304015435</v>
      </c>
      <c r="D211" s="14" t="str">
        <f t="shared" si="4"/>
        <v>MTA</v>
      </c>
      <c r="E211" s="30"/>
    </row>
    <row r="212" spans="1:5" x14ac:dyDescent="0.25">
      <c r="A212" s="5">
        <v>5</v>
      </c>
      <c r="B212" s="4" t="str">
        <f>"KHAIROL HAKIMI BIN ZULKEFLI"</f>
        <v>KHAIROL HAKIMI BIN ZULKEFLI</v>
      </c>
      <c r="C212" s="14" t="str">
        <f>"990218066009"</f>
        <v>990218066009</v>
      </c>
      <c r="D212" s="14" t="str">
        <f t="shared" si="4"/>
        <v>MTA</v>
      </c>
      <c r="E212" s="30"/>
    </row>
    <row r="213" spans="1:5" x14ac:dyDescent="0.25">
      <c r="A213" s="5">
        <v>6</v>
      </c>
      <c r="B213" s="4" t="str">
        <f>"MOHAMAD IQMAL SYAFIQ BIN MOHD SHAKERI"</f>
        <v>MOHAMAD IQMAL SYAFIQ BIN MOHD SHAKERI</v>
      </c>
      <c r="C213" s="14" t="str">
        <f>"990416065461"</f>
        <v>990416065461</v>
      </c>
      <c r="D213" s="14" t="str">
        <f t="shared" si="4"/>
        <v>MTA</v>
      </c>
      <c r="E213" s="30"/>
    </row>
    <row r="214" spans="1:5" x14ac:dyDescent="0.25">
      <c r="A214" s="5">
        <v>7</v>
      </c>
      <c r="B214" s="4" t="str">
        <f>"MUHAMAD SOLIHIN BIN SUHAIMI"</f>
        <v>MUHAMAD SOLIHIN BIN SUHAIMI</v>
      </c>
      <c r="C214" s="14" t="str">
        <f>"991121065223"</f>
        <v>991121065223</v>
      </c>
      <c r="D214" s="14" t="str">
        <f t="shared" si="4"/>
        <v>MTA</v>
      </c>
      <c r="E214" s="30"/>
    </row>
    <row r="215" spans="1:5" x14ac:dyDescent="0.25">
      <c r="A215" s="5">
        <v>8</v>
      </c>
      <c r="B215" s="4" t="str">
        <f>"MUHAMAD ZAMZURI BIN YUSLEE"</f>
        <v>MUHAMAD ZAMZURI BIN YUSLEE</v>
      </c>
      <c r="C215" s="14" t="str">
        <f>"990324065077"</f>
        <v>990324065077</v>
      </c>
      <c r="D215" s="14" t="str">
        <f t="shared" si="4"/>
        <v>MTA</v>
      </c>
      <c r="E215" s="30"/>
    </row>
    <row r="216" spans="1:5" x14ac:dyDescent="0.25">
      <c r="A216" s="5">
        <v>9</v>
      </c>
      <c r="B216" s="4" t="str">
        <f>"MUHAMMAD AFIQ BIN NORDIN"</f>
        <v>MUHAMMAD AFIQ BIN NORDIN</v>
      </c>
      <c r="C216" s="14" t="str">
        <f>"991216065437"</f>
        <v>991216065437</v>
      </c>
      <c r="D216" s="14" t="str">
        <f t="shared" si="4"/>
        <v>MTA</v>
      </c>
      <c r="E216" s="30"/>
    </row>
    <row r="217" spans="1:5" x14ac:dyDescent="0.25">
      <c r="A217" s="5">
        <v>10</v>
      </c>
      <c r="B217" s="4" t="str">
        <f>"MUHAMMAD AZWAN FIKRY BIN MUHAMMAD HISHAM"</f>
        <v>MUHAMMAD AZWAN FIKRY BIN MUHAMMAD HISHAM</v>
      </c>
      <c r="C217" s="14" t="str">
        <f>"990816066519"</f>
        <v>990816066519</v>
      </c>
      <c r="D217" s="14" t="str">
        <f t="shared" si="4"/>
        <v>MTA</v>
      </c>
      <c r="E217" s="30"/>
    </row>
    <row r="218" spans="1:5" x14ac:dyDescent="0.25">
      <c r="A218" s="5">
        <v>11</v>
      </c>
      <c r="B218" s="4" t="str">
        <f>"MUHAMMAD FARIES BIN MOHD NAZARI"</f>
        <v>MUHAMMAD FARIES BIN MOHD NAZARI</v>
      </c>
      <c r="C218" s="14" t="str">
        <f>"990920035499"</f>
        <v>990920035499</v>
      </c>
      <c r="D218" s="14" t="str">
        <f t="shared" si="4"/>
        <v>MTA</v>
      </c>
      <c r="E218" s="30"/>
    </row>
    <row r="219" spans="1:5" x14ac:dyDescent="0.25">
      <c r="A219" s="5">
        <v>12</v>
      </c>
      <c r="B219" s="4" t="str">
        <f>"MUHAMMAD FIRDAUS BIN HAZMAN"</f>
        <v>MUHAMMAD FIRDAUS BIN HAZMAN</v>
      </c>
      <c r="C219" s="14" t="str">
        <f>"990407065371"</f>
        <v>990407065371</v>
      </c>
      <c r="D219" s="14" t="str">
        <f t="shared" si="4"/>
        <v>MTA</v>
      </c>
      <c r="E219" s="30"/>
    </row>
    <row r="220" spans="1:5" x14ac:dyDescent="0.25">
      <c r="A220" s="5">
        <v>13</v>
      </c>
      <c r="B220" s="4" t="str">
        <f>"MUHAMMAD HAFIZAM BIN NASRUL"</f>
        <v>MUHAMMAD HAFIZAM BIN NASRUL</v>
      </c>
      <c r="C220" s="14" t="str">
        <f>"990518065809"</f>
        <v>990518065809</v>
      </c>
      <c r="D220" s="14" t="str">
        <f t="shared" si="4"/>
        <v>MTA</v>
      </c>
      <c r="E220" s="30"/>
    </row>
    <row r="221" spans="1:5" x14ac:dyDescent="0.25">
      <c r="A221" s="5">
        <v>14</v>
      </c>
      <c r="B221" s="4" t="str">
        <f>"MUHAMMAD HAKIMI BIN SAPIA'E"</f>
        <v>MUHAMMAD HAKIMI BIN SAPIA'E</v>
      </c>
      <c r="C221" s="14" t="str">
        <f>"990301065971"</f>
        <v>990301065971</v>
      </c>
      <c r="D221" s="14" t="str">
        <f t="shared" si="4"/>
        <v>MTA</v>
      </c>
      <c r="E221" s="30"/>
    </row>
    <row r="222" spans="1:5" x14ac:dyDescent="0.25">
      <c r="A222" s="5">
        <v>15</v>
      </c>
      <c r="B222" s="4" t="str">
        <f>"MUHAMMAD LUQMAN BIN MD NOOR"</f>
        <v>MUHAMMAD LUQMAN BIN MD NOOR</v>
      </c>
      <c r="C222" s="14" t="str">
        <f>"990517035819"</f>
        <v>990517035819</v>
      </c>
      <c r="D222" s="14" t="str">
        <f t="shared" si="4"/>
        <v>MTA</v>
      </c>
      <c r="E222" s="30"/>
    </row>
    <row r="223" spans="1:5" x14ac:dyDescent="0.25">
      <c r="A223" s="5">
        <v>16</v>
      </c>
      <c r="B223" s="4" t="str">
        <f>"MUHAMMAD NIZAM BIN KAMARUDDIN"</f>
        <v>MUHAMMAD NIZAM BIN KAMARUDDIN</v>
      </c>
      <c r="C223" s="14" t="str">
        <f>"991215145857"</f>
        <v>991215145857</v>
      </c>
      <c r="D223" s="14" t="str">
        <f t="shared" si="4"/>
        <v>MTA</v>
      </c>
      <c r="E223" s="30"/>
    </row>
    <row r="224" spans="1:5" x14ac:dyDescent="0.25">
      <c r="A224" s="5">
        <v>17</v>
      </c>
      <c r="B224" s="4" t="str">
        <f>"MUHAMMAD SYAKIR BIN JAMALUDIN"</f>
        <v>MUHAMMAD SYAKIR BIN JAMALUDIN</v>
      </c>
      <c r="C224" s="14" t="str">
        <f>"990714065873"</f>
        <v>990714065873</v>
      </c>
      <c r="D224" s="14" t="str">
        <f t="shared" si="4"/>
        <v>MTA</v>
      </c>
      <c r="E224" s="30"/>
    </row>
    <row r="225" spans="1:5" x14ac:dyDescent="0.25">
      <c r="A225" s="5">
        <v>18</v>
      </c>
      <c r="B225" s="4" t="str">
        <f>"MUHAMMAD ZULKHAIRI BIN MOHD ISMAWI"</f>
        <v>MUHAMMAD ZULKHAIRI BIN MOHD ISMAWI</v>
      </c>
      <c r="C225" s="14" t="str">
        <f>"990602107311"</f>
        <v>990602107311</v>
      </c>
      <c r="D225" s="14" t="str">
        <f t="shared" si="4"/>
        <v>MTA</v>
      </c>
      <c r="E225" s="30"/>
    </row>
    <row r="226" spans="1:5" x14ac:dyDescent="0.25">
      <c r="A226" s="5">
        <v>19</v>
      </c>
      <c r="B226" s="4" t="str">
        <f>"NORHAMIZAN BIN ZAMRI"</f>
        <v>NORHAMIZAN BIN ZAMRI</v>
      </c>
      <c r="C226" s="14" t="str">
        <f>"990512035633"</f>
        <v>990512035633</v>
      </c>
      <c r="D226" s="14" t="str">
        <f t="shared" si="4"/>
        <v>MTA</v>
      </c>
      <c r="E226" s="30"/>
    </row>
    <row r="227" spans="1:5" x14ac:dyDescent="0.25">
      <c r="A227" s="19">
        <v>20</v>
      </c>
      <c r="B227" s="20" t="str">
        <f>"RAJA AMMAR ZAQWAN BIN RAJA AFINDI"</f>
        <v>RAJA AMMAR ZAQWAN BIN RAJA AFINDI</v>
      </c>
      <c r="C227" s="21" t="str">
        <f>"990928065385"</f>
        <v>990928065385</v>
      </c>
      <c r="D227" s="21" t="str">
        <f t="shared" si="4"/>
        <v>MTA</v>
      </c>
      <c r="E227" s="31"/>
    </row>
    <row r="228" spans="1:5" x14ac:dyDescent="0.25">
      <c r="A228" s="22"/>
      <c r="B228" s="23"/>
      <c r="C228" s="24"/>
      <c r="D228" s="24"/>
      <c r="E228" s="23"/>
    </row>
    <row r="229" spans="1:5" x14ac:dyDescent="0.25">
      <c r="A229" s="6"/>
      <c r="B229" s="7"/>
      <c r="C229" s="15"/>
      <c r="D229" s="15"/>
      <c r="E229" s="7"/>
    </row>
    <row r="230" spans="1:5" x14ac:dyDescent="0.25">
      <c r="A230" s="6"/>
      <c r="B230" s="7"/>
      <c r="C230" s="15"/>
      <c r="D230" s="15"/>
      <c r="E230" s="7"/>
    </row>
    <row r="231" spans="1:5" x14ac:dyDescent="0.25">
      <c r="A231" s="6"/>
      <c r="B231" s="7"/>
      <c r="C231" s="15"/>
      <c r="D231" s="15"/>
      <c r="E231" s="7"/>
    </row>
    <row r="232" spans="1:5" x14ac:dyDescent="0.25">
      <c r="A232" s="6"/>
      <c r="B232" s="7"/>
      <c r="C232" s="15"/>
      <c r="D232" s="15"/>
      <c r="E232" s="7"/>
    </row>
    <row r="233" spans="1:5" x14ac:dyDescent="0.25">
      <c r="A233" s="6"/>
      <c r="B233" s="7"/>
      <c r="C233" s="15"/>
      <c r="D233" s="15"/>
      <c r="E233" s="7"/>
    </row>
    <row r="234" spans="1:5" x14ac:dyDescent="0.25">
      <c r="A234" s="6"/>
      <c r="B234" s="7"/>
      <c r="C234" s="15"/>
      <c r="D234" s="15"/>
      <c r="E234" s="7"/>
    </row>
    <row r="235" spans="1:5" x14ac:dyDescent="0.25">
      <c r="A235" s="6"/>
      <c r="B235" s="7"/>
      <c r="C235" s="15"/>
      <c r="D235" s="15"/>
      <c r="E235" s="7"/>
    </row>
    <row r="236" spans="1:5" x14ac:dyDescent="0.25">
      <c r="A236" s="6"/>
      <c r="B236" s="7"/>
      <c r="C236" s="15"/>
      <c r="D236" s="15"/>
      <c r="E236" s="7"/>
    </row>
    <row r="237" spans="1:5" x14ac:dyDescent="0.25">
      <c r="A237" s="6"/>
      <c r="B237" s="7"/>
      <c r="C237" s="15"/>
      <c r="D237" s="15"/>
      <c r="E237" s="7"/>
    </row>
    <row r="238" spans="1:5" x14ac:dyDescent="0.25">
      <c r="A238" s="6"/>
      <c r="B238" s="7"/>
      <c r="C238" s="15"/>
      <c r="D238" s="15"/>
      <c r="E238" s="7"/>
    </row>
    <row r="239" spans="1:5" x14ac:dyDescent="0.25">
      <c r="A239" s="6"/>
      <c r="B239" s="7"/>
      <c r="C239" s="15"/>
      <c r="D239" s="15"/>
      <c r="E239" s="7"/>
    </row>
    <row r="240" spans="1:5" x14ac:dyDescent="0.25">
      <c r="A240" s="3" t="s">
        <v>40</v>
      </c>
    </row>
    <row r="241" spans="1:6" x14ac:dyDescent="0.25">
      <c r="A241" s="3" t="s">
        <v>41</v>
      </c>
    </row>
    <row r="242" spans="1:6" x14ac:dyDescent="0.25">
      <c r="A242" s="3"/>
    </row>
    <row r="244" spans="1:6" x14ac:dyDescent="0.25">
      <c r="A244" s="49" t="s">
        <v>12</v>
      </c>
      <c r="B244" s="49"/>
      <c r="C244" s="49"/>
      <c r="D244" s="49"/>
      <c r="E244" s="49"/>
      <c r="F244" s="49"/>
    </row>
    <row r="245" spans="1:6" x14ac:dyDescent="0.25">
      <c r="A245" s="6"/>
      <c r="B245" s="7"/>
      <c r="C245" s="15"/>
      <c r="D245" s="15"/>
      <c r="E245" s="7"/>
    </row>
    <row r="246" spans="1:6" ht="15.75" x14ac:dyDescent="0.25">
      <c r="A246" s="52" t="s">
        <v>0</v>
      </c>
      <c r="B246" s="52"/>
      <c r="C246" s="52"/>
      <c r="D246" s="52"/>
      <c r="E246" s="52"/>
    </row>
    <row r="247" spans="1:6" ht="15.75" x14ac:dyDescent="0.25">
      <c r="A247" s="52" t="s">
        <v>1</v>
      </c>
      <c r="B247" s="52"/>
      <c r="C247" s="52"/>
      <c r="D247" s="52"/>
      <c r="E247" s="52"/>
    </row>
    <row r="248" spans="1:6" ht="15.75" x14ac:dyDescent="0.25">
      <c r="A248" s="53" t="s">
        <v>32</v>
      </c>
      <c r="B248" s="53"/>
      <c r="C248" s="53"/>
      <c r="D248" s="53"/>
      <c r="E248" s="53"/>
    </row>
    <row r="249" spans="1:6" ht="15.75" x14ac:dyDescent="0.25">
      <c r="A249" s="53" t="s">
        <v>2</v>
      </c>
      <c r="B249" s="53"/>
      <c r="C249" s="53"/>
      <c r="D249" s="53"/>
      <c r="E249" s="53"/>
    </row>
    <row r="250" spans="1:6" ht="15.75" x14ac:dyDescent="0.25">
      <c r="A250" s="1" t="s">
        <v>3</v>
      </c>
    </row>
    <row r="251" spans="1:6" x14ac:dyDescent="0.25">
      <c r="A251" s="51" t="s">
        <v>5</v>
      </c>
      <c r="B251" s="51"/>
      <c r="C251" s="11" t="s">
        <v>36</v>
      </c>
    </row>
    <row r="252" spans="1:6" x14ac:dyDescent="0.25">
      <c r="A252" s="2" t="s">
        <v>4</v>
      </c>
    </row>
    <row r="253" spans="1:6" x14ac:dyDescent="0.25">
      <c r="A253" s="51" t="s">
        <v>26</v>
      </c>
      <c r="B253" s="51"/>
      <c r="C253" s="11" t="s">
        <v>18</v>
      </c>
    </row>
    <row r="255" spans="1:6" ht="31.5" x14ac:dyDescent="0.25">
      <c r="A255" s="48" t="s">
        <v>6</v>
      </c>
      <c r="B255" s="48" t="s">
        <v>7</v>
      </c>
      <c r="C255" s="48" t="s">
        <v>8</v>
      </c>
      <c r="D255" s="48" t="s">
        <v>9</v>
      </c>
      <c r="E255" s="26" t="s">
        <v>10</v>
      </c>
    </row>
    <row r="256" spans="1:6" ht="15" customHeight="1" x14ac:dyDescent="0.25">
      <c r="A256" s="48"/>
      <c r="B256" s="48"/>
      <c r="C256" s="48"/>
      <c r="D256" s="48"/>
      <c r="E256" s="14" t="s">
        <v>19</v>
      </c>
    </row>
    <row r="257" spans="1:5" x14ac:dyDescent="0.25">
      <c r="A257" s="5">
        <v>1</v>
      </c>
      <c r="B257" s="4" t="str">
        <f>"AFWAN SABIQ BIN MOHD NOOR RAMDZOM"</f>
        <v>AFWAN SABIQ BIN MOHD NOOR RAMDZOM</v>
      </c>
      <c r="C257" s="14" t="str">
        <f>"990802066577"</f>
        <v>990802066577</v>
      </c>
      <c r="D257" s="14" t="str">
        <f t="shared" ref="D257:D280" si="5">"MTK"</f>
        <v>MTK</v>
      </c>
      <c r="E257" s="30"/>
    </row>
    <row r="258" spans="1:5" x14ac:dyDescent="0.25">
      <c r="A258" s="5">
        <v>2</v>
      </c>
      <c r="B258" s="4" t="str">
        <f>"AHMAD FIQRI BIN MOHAMAD ROSLI"</f>
        <v>AHMAD FIQRI BIN MOHAMAD ROSLI</v>
      </c>
      <c r="C258" s="14" t="str">
        <f>"990610065449"</f>
        <v>990610065449</v>
      </c>
      <c r="D258" s="14" t="str">
        <f t="shared" si="5"/>
        <v>MTK</v>
      </c>
      <c r="E258" s="30"/>
    </row>
    <row r="259" spans="1:5" x14ac:dyDescent="0.25">
      <c r="A259" s="5">
        <v>3</v>
      </c>
      <c r="B259" s="4" t="str">
        <f>"AHMAD ZAIHAR BIN ZAB SAIFOLADZHAR"</f>
        <v>AHMAD ZAIHAR BIN ZAB SAIFOLADZHAR</v>
      </c>
      <c r="C259" s="14" t="str">
        <f>"990821146601"</f>
        <v>990821146601</v>
      </c>
      <c r="D259" s="14" t="str">
        <f t="shared" si="5"/>
        <v>MTK</v>
      </c>
      <c r="E259" s="30"/>
    </row>
    <row r="260" spans="1:5" x14ac:dyDescent="0.25">
      <c r="A260" s="5">
        <v>4</v>
      </c>
      <c r="B260" s="4" t="str">
        <f>"AZIZUL FIKRI BIN ISMAIL"</f>
        <v>AZIZUL FIKRI BIN ISMAIL</v>
      </c>
      <c r="C260" s="14" t="str">
        <f>"990217065071"</f>
        <v>990217065071</v>
      </c>
      <c r="D260" s="14" t="str">
        <f t="shared" si="5"/>
        <v>MTK</v>
      </c>
      <c r="E260" s="30"/>
    </row>
    <row r="261" spans="1:5" x14ac:dyDescent="0.25">
      <c r="A261" s="5">
        <v>5</v>
      </c>
      <c r="B261" s="4" t="str">
        <f>"ISQANDAR ZULQARNAIN BIN NOR HALIM"</f>
        <v>ISQANDAR ZULQARNAIN BIN NOR HALIM</v>
      </c>
      <c r="C261" s="14" t="str">
        <f>"990801066639"</f>
        <v>990801066639</v>
      </c>
      <c r="D261" s="14" t="str">
        <f t="shared" si="5"/>
        <v>MTK</v>
      </c>
      <c r="E261" s="30"/>
    </row>
    <row r="262" spans="1:5" x14ac:dyDescent="0.25">
      <c r="A262" s="5">
        <v>6</v>
      </c>
      <c r="B262" s="4" t="str">
        <f>"KHAIRUL RIDUAN BIN KHAIRUDIN"</f>
        <v>KHAIRUL RIDUAN BIN KHAIRUDIN</v>
      </c>
      <c r="C262" s="14" t="str">
        <f>"990910065475"</f>
        <v>990910065475</v>
      </c>
      <c r="D262" s="14" t="str">
        <f t="shared" si="5"/>
        <v>MTK</v>
      </c>
      <c r="E262" s="30"/>
    </row>
    <row r="263" spans="1:5" x14ac:dyDescent="0.25">
      <c r="A263" s="5">
        <v>7</v>
      </c>
      <c r="B263" s="4" t="str">
        <f>"LUKMAN HAKIM BIN AMRAN"</f>
        <v>LUKMAN HAKIM BIN AMRAN</v>
      </c>
      <c r="C263" s="14" t="str">
        <f>"991128066149"</f>
        <v>991128066149</v>
      </c>
      <c r="D263" s="14" t="str">
        <f t="shared" si="5"/>
        <v>MTK</v>
      </c>
      <c r="E263" s="30"/>
    </row>
    <row r="264" spans="1:5" x14ac:dyDescent="0.25">
      <c r="A264" s="5">
        <v>8</v>
      </c>
      <c r="B264" s="4" t="str">
        <f>"MALINDRA BIN MOHD NOR"</f>
        <v>MALINDRA BIN MOHD NOR</v>
      </c>
      <c r="C264" s="14" t="str">
        <f>"991214065599"</f>
        <v>991214065599</v>
      </c>
      <c r="D264" s="14" t="str">
        <f t="shared" si="5"/>
        <v>MTK</v>
      </c>
      <c r="E264" s="30"/>
    </row>
    <row r="265" spans="1:5" x14ac:dyDescent="0.25">
      <c r="A265" s="5">
        <v>9</v>
      </c>
      <c r="B265" s="4" t="str">
        <f>"MUHAMAD ADWA TAUFIQ BIN AZIZAN"</f>
        <v>MUHAMAD ADWA TAUFIQ BIN AZIZAN</v>
      </c>
      <c r="C265" s="14" t="str">
        <f>"991226066097"</f>
        <v>991226066097</v>
      </c>
      <c r="D265" s="14" t="str">
        <f t="shared" si="5"/>
        <v>MTK</v>
      </c>
      <c r="E265" s="30"/>
    </row>
    <row r="266" spans="1:5" x14ac:dyDescent="0.25">
      <c r="A266" s="5">
        <v>10</v>
      </c>
      <c r="B266" s="4" t="str">
        <f>"MUHAMAD ARIF HAKIMIN BIN MUHAMAD YUSOH"</f>
        <v>MUHAMAD ARIF HAKIMIN BIN MUHAMAD YUSOH</v>
      </c>
      <c r="C266" s="14" t="str">
        <f>"991008146443"</f>
        <v>991008146443</v>
      </c>
      <c r="D266" s="14" t="str">
        <f t="shared" si="5"/>
        <v>MTK</v>
      </c>
      <c r="E266" s="30"/>
    </row>
    <row r="267" spans="1:5" x14ac:dyDescent="0.25">
      <c r="A267" s="5">
        <v>11</v>
      </c>
      <c r="B267" s="4" t="str">
        <f>"MUHAMMAD ADIB SYAHIR BIN ABDULLAH"</f>
        <v>MUHAMMAD ADIB SYAHIR BIN ABDULLAH</v>
      </c>
      <c r="C267" s="14" t="str">
        <f>"990504146691"</f>
        <v>990504146691</v>
      </c>
      <c r="D267" s="14" t="str">
        <f t="shared" si="5"/>
        <v>MTK</v>
      </c>
      <c r="E267" s="30"/>
    </row>
    <row r="268" spans="1:5" x14ac:dyDescent="0.25">
      <c r="A268" s="5">
        <v>12</v>
      </c>
      <c r="B268" s="4" t="str">
        <f>"MUHAMMAD AIKAL BIN ALIAS"</f>
        <v>MUHAMMAD AIKAL BIN ALIAS</v>
      </c>
      <c r="C268" s="14" t="str">
        <f>"990410065903"</f>
        <v>990410065903</v>
      </c>
      <c r="D268" s="14" t="str">
        <f t="shared" si="5"/>
        <v>MTK</v>
      </c>
      <c r="E268" s="30"/>
    </row>
    <row r="269" spans="1:5" x14ac:dyDescent="0.25">
      <c r="A269" s="5">
        <v>13</v>
      </c>
      <c r="B269" s="4" t="str">
        <f>"MUHAMMAD AMIRUL FIQRI BIN MOHD NADZARI"</f>
        <v>MUHAMMAD AMIRUL FIQRI BIN MOHD NADZARI</v>
      </c>
      <c r="C269" s="14" t="str">
        <f>"990715065701"</f>
        <v>990715065701</v>
      </c>
      <c r="D269" s="14" t="str">
        <f t="shared" si="5"/>
        <v>MTK</v>
      </c>
      <c r="E269" s="30"/>
    </row>
    <row r="270" spans="1:5" x14ac:dyDescent="0.25">
      <c r="A270" s="5">
        <v>14</v>
      </c>
      <c r="B270" s="4" t="str">
        <f>"MUHAMMAD FADZLI BIN JOHARI"</f>
        <v>MUHAMMAD FADZLI BIN JOHARI</v>
      </c>
      <c r="C270" s="14" t="str">
        <f>"990817066633"</f>
        <v>990817066633</v>
      </c>
      <c r="D270" s="14" t="str">
        <f t="shared" si="5"/>
        <v>MTK</v>
      </c>
      <c r="E270" s="30"/>
    </row>
    <row r="271" spans="1:5" x14ac:dyDescent="0.25">
      <c r="A271" s="5">
        <v>15</v>
      </c>
      <c r="B271" s="4" t="str">
        <f>"MUHAMMAD FARIDZUDDIN BIN MOHD ZUKI"</f>
        <v>MUHAMMAD FARIDZUDDIN BIN MOHD ZUKI</v>
      </c>
      <c r="C271" s="14" t="str">
        <f>"990623065675"</f>
        <v>990623065675</v>
      </c>
      <c r="D271" s="14" t="str">
        <f t="shared" si="5"/>
        <v>MTK</v>
      </c>
      <c r="E271" s="30"/>
    </row>
    <row r="272" spans="1:5" x14ac:dyDescent="0.25">
      <c r="A272" s="5">
        <v>16</v>
      </c>
      <c r="B272" s="4" t="str">
        <f>"MUHAMMAD HAFIZI RASHDI BIN HUSAIN"</f>
        <v>MUHAMMAD HAFIZI RASHDI BIN HUSAIN</v>
      </c>
      <c r="C272" s="14" t="str">
        <f>"990528065431"</f>
        <v>990528065431</v>
      </c>
      <c r="D272" s="14" t="str">
        <f t="shared" si="5"/>
        <v>MTK</v>
      </c>
      <c r="E272" s="30"/>
    </row>
    <row r="273" spans="1:5" x14ac:dyDescent="0.25">
      <c r="A273" s="5">
        <v>17</v>
      </c>
      <c r="B273" s="4" t="str">
        <f>"MUHAMMAD NA'EEM NAUFAL BIN MOHD SHARIF"</f>
        <v>MUHAMMAD NA'EEM NAUFAL BIN MOHD SHARIF</v>
      </c>
      <c r="C273" s="14" t="str">
        <f>"990817145761"</f>
        <v>990817145761</v>
      </c>
      <c r="D273" s="14" t="str">
        <f t="shared" si="5"/>
        <v>MTK</v>
      </c>
      <c r="E273" s="30"/>
    </row>
    <row r="274" spans="1:5" x14ac:dyDescent="0.25">
      <c r="A274" s="5">
        <v>18</v>
      </c>
      <c r="B274" s="4" t="str">
        <f>"MUHAMMAD NOR SALBUNIE BIN ABDUL MAJID"</f>
        <v>MUHAMMAD NOR SALBUNIE BIN ABDUL MAJID</v>
      </c>
      <c r="C274" s="14" t="str">
        <f>"991111065051"</f>
        <v>991111065051</v>
      </c>
      <c r="D274" s="14" t="str">
        <f t="shared" si="5"/>
        <v>MTK</v>
      </c>
      <c r="E274" s="30"/>
    </row>
    <row r="275" spans="1:5" x14ac:dyDescent="0.25">
      <c r="A275" s="5">
        <v>19</v>
      </c>
      <c r="B275" s="4" t="str">
        <f>"MUHAMMAD RIZAL BIN ISMAIL"</f>
        <v>MUHAMMAD RIZAL BIN ISMAIL</v>
      </c>
      <c r="C275" s="14" t="str">
        <f>"991021066325"</f>
        <v>991021066325</v>
      </c>
      <c r="D275" s="14" t="str">
        <f t="shared" si="5"/>
        <v>MTK</v>
      </c>
      <c r="E275" s="30"/>
    </row>
    <row r="276" spans="1:5" x14ac:dyDescent="0.25">
      <c r="A276" s="5">
        <v>20</v>
      </c>
      <c r="B276" s="4" t="str">
        <f>"MUHAMMAD SHAHRIL BIN MOHD ZAINUDDIN"</f>
        <v>MUHAMMAD SHAHRIL BIN MOHD ZAINUDDIN</v>
      </c>
      <c r="C276" s="14" t="str">
        <f>"980831065515"</f>
        <v>980831065515</v>
      </c>
      <c r="D276" s="14" t="str">
        <f t="shared" si="5"/>
        <v>MTK</v>
      </c>
      <c r="E276" s="30"/>
    </row>
    <row r="277" spans="1:5" x14ac:dyDescent="0.25">
      <c r="A277" s="5">
        <v>21</v>
      </c>
      <c r="B277" s="4" t="str">
        <f>"MUHAMMAD SOLLEH BIN KAMALUDIN"</f>
        <v>MUHAMMAD SOLLEH BIN KAMALUDIN</v>
      </c>
      <c r="C277" s="14" t="str">
        <f>"990430066073"</f>
        <v>990430066073</v>
      </c>
      <c r="D277" s="14" t="str">
        <f t="shared" si="5"/>
        <v>MTK</v>
      </c>
      <c r="E277" s="30"/>
    </row>
    <row r="278" spans="1:5" x14ac:dyDescent="0.25">
      <c r="A278" s="5">
        <v>22</v>
      </c>
      <c r="B278" s="4" t="str">
        <f>"MUHAMMAD TAUFIQ BIN ROZIMI"</f>
        <v>MUHAMMAD TAUFIQ BIN ROZIMI</v>
      </c>
      <c r="C278" s="14" t="str">
        <f>"990725035047"</f>
        <v>990725035047</v>
      </c>
      <c r="D278" s="14" t="str">
        <f t="shared" si="5"/>
        <v>MTK</v>
      </c>
      <c r="E278" s="30"/>
    </row>
    <row r="279" spans="1:5" x14ac:dyDescent="0.25">
      <c r="A279" s="5">
        <v>23</v>
      </c>
      <c r="B279" s="4" t="str">
        <f>"NOR ADILAH BINTI AZIZAN"</f>
        <v>NOR ADILAH BINTI AZIZAN</v>
      </c>
      <c r="C279" s="14" t="str">
        <f>"990603065686"</f>
        <v>990603065686</v>
      </c>
      <c r="D279" s="14" t="str">
        <f t="shared" si="5"/>
        <v>MTK</v>
      </c>
      <c r="E279" s="30"/>
    </row>
    <row r="280" spans="1:5" x14ac:dyDescent="0.25">
      <c r="A280" s="5">
        <v>24</v>
      </c>
      <c r="B280" s="4" t="str">
        <f>"SYAFIQ ZUHAIRI BIN MOHD RASDI"</f>
        <v>SYAFIQ ZUHAIRI BIN MOHD RASDI</v>
      </c>
      <c r="C280" s="14" t="str">
        <f>"991014035467"</f>
        <v>991014035467</v>
      </c>
      <c r="D280" s="14" t="str">
        <f t="shared" si="5"/>
        <v>MTK</v>
      </c>
      <c r="E280" s="30"/>
    </row>
    <row r="281" spans="1:5" x14ac:dyDescent="0.25">
      <c r="A281" s="6"/>
      <c r="B281" s="7"/>
      <c r="C281" s="15"/>
      <c r="D281" s="15"/>
      <c r="E281" s="7"/>
    </row>
    <row r="282" spans="1:5" x14ac:dyDescent="0.25">
      <c r="A282" s="6"/>
      <c r="B282" s="7"/>
      <c r="C282" s="15"/>
      <c r="D282" s="15"/>
      <c r="E282" s="7"/>
    </row>
    <row r="283" spans="1:5" x14ac:dyDescent="0.25">
      <c r="A283" s="6"/>
      <c r="B283" s="7"/>
      <c r="C283" s="15"/>
      <c r="D283" s="15"/>
      <c r="E283" s="7"/>
    </row>
    <row r="284" spans="1:5" x14ac:dyDescent="0.25">
      <c r="A284" s="6"/>
      <c r="B284" s="7"/>
      <c r="C284" s="15"/>
      <c r="D284" s="15"/>
      <c r="E284" s="7"/>
    </row>
    <row r="285" spans="1:5" x14ac:dyDescent="0.25">
      <c r="A285" s="6"/>
      <c r="B285" s="7"/>
      <c r="C285" s="15"/>
      <c r="D285" s="15"/>
      <c r="E285" s="7"/>
    </row>
    <row r="286" spans="1:5" x14ac:dyDescent="0.25">
      <c r="A286" s="6"/>
      <c r="B286" s="7"/>
      <c r="C286" s="15"/>
      <c r="D286" s="15"/>
      <c r="E286" s="7"/>
    </row>
    <row r="287" spans="1:5" x14ac:dyDescent="0.25">
      <c r="A287" s="6"/>
      <c r="B287" s="7"/>
      <c r="C287" s="15"/>
      <c r="D287" s="15"/>
      <c r="E287" s="7"/>
    </row>
    <row r="289" spans="1:11" x14ac:dyDescent="0.25">
      <c r="A289" s="3" t="s">
        <v>40</v>
      </c>
    </row>
    <row r="290" spans="1:11" x14ac:dyDescent="0.25">
      <c r="A290" s="3" t="s">
        <v>41</v>
      </c>
    </row>
    <row r="291" spans="1:11" x14ac:dyDescent="0.25">
      <c r="A291" s="3"/>
    </row>
    <row r="293" spans="1:11" x14ac:dyDescent="0.25">
      <c r="A293" s="49" t="s">
        <v>12</v>
      </c>
      <c r="B293" s="49"/>
      <c r="C293" s="49"/>
      <c r="D293" s="49"/>
      <c r="E293" s="49"/>
      <c r="F293" s="49"/>
      <c r="G293" s="3"/>
      <c r="H293" s="3"/>
      <c r="I293" s="3"/>
      <c r="J293" s="3"/>
      <c r="K293" s="3"/>
    </row>
    <row r="294" spans="1:11" x14ac:dyDescent="0.25">
      <c r="A294" s="28"/>
      <c r="B294" s="28"/>
      <c r="C294" s="28"/>
      <c r="D294" s="28"/>
      <c r="E294" s="28"/>
      <c r="F294" s="28"/>
      <c r="G294" s="3"/>
      <c r="H294" s="3"/>
      <c r="I294" s="3"/>
      <c r="J294" s="3"/>
      <c r="K294" s="3"/>
    </row>
    <row r="295" spans="1:11" ht="15.75" x14ac:dyDescent="0.25">
      <c r="A295" s="52" t="s">
        <v>0</v>
      </c>
      <c r="B295" s="52"/>
      <c r="C295" s="52"/>
      <c r="D295" s="52"/>
      <c r="E295" s="52"/>
    </row>
    <row r="296" spans="1:11" ht="15.75" x14ac:dyDescent="0.25">
      <c r="A296" s="52" t="s">
        <v>1</v>
      </c>
      <c r="B296" s="52"/>
      <c r="C296" s="52"/>
      <c r="D296" s="52"/>
      <c r="E296" s="52"/>
    </row>
    <row r="297" spans="1:11" ht="15.75" x14ac:dyDescent="0.25">
      <c r="A297" s="53" t="s">
        <v>32</v>
      </c>
      <c r="B297" s="53"/>
      <c r="C297" s="53"/>
      <c r="D297" s="53"/>
      <c r="E297" s="53"/>
    </row>
    <row r="298" spans="1:11" ht="15.75" x14ac:dyDescent="0.25">
      <c r="A298" s="53" t="s">
        <v>2</v>
      </c>
      <c r="B298" s="53"/>
      <c r="C298" s="53"/>
      <c r="D298" s="53"/>
      <c r="E298" s="53"/>
    </row>
    <row r="299" spans="1:11" ht="15.75" x14ac:dyDescent="0.25">
      <c r="A299" s="1" t="s">
        <v>3</v>
      </c>
    </row>
    <row r="300" spans="1:11" x14ac:dyDescent="0.25">
      <c r="A300" s="51" t="s">
        <v>5</v>
      </c>
      <c r="B300" s="51"/>
      <c r="C300" s="11" t="s">
        <v>36</v>
      </c>
    </row>
    <row r="301" spans="1:11" x14ac:dyDescent="0.25">
      <c r="A301" s="2" t="s">
        <v>4</v>
      </c>
    </row>
    <row r="302" spans="1:11" x14ac:dyDescent="0.25">
      <c r="A302" s="51" t="s">
        <v>26</v>
      </c>
      <c r="B302" s="51"/>
      <c r="C302" s="11" t="s">
        <v>18</v>
      </c>
    </row>
    <row r="304" spans="1:11" ht="31.5" x14ac:dyDescent="0.25">
      <c r="A304" s="48" t="s">
        <v>6</v>
      </c>
      <c r="B304" s="48" t="s">
        <v>7</v>
      </c>
      <c r="C304" s="48" t="s">
        <v>8</v>
      </c>
      <c r="D304" s="48" t="s">
        <v>9</v>
      </c>
      <c r="E304" s="26" t="s">
        <v>10</v>
      </c>
    </row>
    <row r="305" spans="1:5" ht="15" customHeight="1" x14ac:dyDescent="0.25">
      <c r="A305" s="48"/>
      <c r="B305" s="48"/>
      <c r="C305" s="48"/>
      <c r="D305" s="48"/>
      <c r="E305" s="14" t="s">
        <v>19</v>
      </c>
    </row>
    <row r="306" spans="1:5" x14ac:dyDescent="0.25">
      <c r="A306" s="5">
        <v>1</v>
      </c>
      <c r="B306" s="4" t="str">
        <f>"ADI AIMAN RAHIMI BIN JUNUS"</f>
        <v>ADI AIMAN RAHIMI BIN JUNUS</v>
      </c>
      <c r="C306" s="14" t="str">
        <f>"991203065171"</f>
        <v>991203065171</v>
      </c>
      <c r="D306" s="14" t="str">
        <f t="shared" ref="D306:D329" si="6">"WTP"</f>
        <v>WTP</v>
      </c>
      <c r="E306" s="30"/>
    </row>
    <row r="307" spans="1:5" x14ac:dyDescent="0.25">
      <c r="A307" s="5">
        <v>2</v>
      </c>
      <c r="B307" s="4" t="str">
        <f>"AHMAD DANISH BIN AHMAD RAMLI"</f>
        <v>AHMAD DANISH BIN AHMAD RAMLI</v>
      </c>
      <c r="C307" s="14" t="str">
        <f>"991211065657"</f>
        <v>991211065657</v>
      </c>
      <c r="D307" s="14" t="str">
        <f t="shared" si="6"/>
        <v>WTP</v>
      </c>
      <c r="E307" s="30"/>
    </row>
    <row r="308" spans="1:5" x14ac:dyDescent="0.25">
      <c r="A308" s="5">
        <v>3</v>
      </c>
      <c r="B308" s="4" t="str">
        <f>"AIDIL AFZAL BIN ANUAR"</f>
        <v>AIDIL AFZAL BIN ANUAR</v>
      </c>
      <c r="C308" s="14" t="str">
        <f>"990425106245"</f>
        <v>990425106245</v>
      </c>
      <c r="D308" s="14" t="str">
        <f t="shared" si="6"/>
        <v>WTP</v>
      </c>
      <c r="E308" s="30"/>
    </row>
    <row r="309" spans="1:5" x14ac:dyDescent="0.25">
      <c r="A309" s="5">
        <v>4</v>
      </c>
      <c r="B309" s="4" t="str">
        <f>"ARIF IZZARUDIN BIN MOHAMMAD AZMAN"</f>
        <v>ARIF IZZARUDIN BIN MOHAMMAD AZMAN</v>
      </c>
      <c r="C309" s="14" t="str">
        <f>"990529065847"</f>
        <v>990529065847</v>
      </c>
      <c r="D309" s="14" t="str">
        <f t="shared" si="6"/>
        <v>WTP</v>
      </c>
      <c r="E309" s="30"/>
    </row>
    <row r="310" spans="1:5" x14ac:dyDescent="0.25">
      <c r="A310" s="5">
        <v>5</v>
      </c>
      <c r="B310" s="4" t="str">
        <f>"AZAIEMAN BIN AHMAT  SAHAIMI"</f>
        <v>AZAIEMAN BIN AHMAT  SAHAIMI</v>
      </c>
      <c r="C310" s="14" t="str">
        <f>"991017035171"</f>
        <v>991017035171</v>
      </c>
      <c r="D310" s="14" t="str">
        <f t="shared" si="6"/>
        <v>WTP</v>
      </c>
      <c r="E310" s="30"/>
    </row>
    <row r="311" spans="1:5" x14ac:dyDescent="0.25">
      <c r="A311" s="5">
        <v>6</v>
      </c>
      <c r="B311" s="4" t="str">
        <f>"FARAH NADIA ILLYANIE BINTI BEDUL RAHIM"</f>
        <v>FARAH NADIA ILLYANIE BINTI BEDUL RAHIM</v>
      </c>
      <c r="C311" s="14" t="str">
        <f>"990903146250"</f>
        <v>990903146250</v>
      </c>
      <c r="D311" s="14" t="str">
        <f t="shared" si="6"/>
        <v>WTP</v>
      </c>
      <c r="E311" s="30"/>
    </row>
    <row r="312" spans="1:5" x14ac:dyDescent="0.25">
      <c r="A312" s="5">
        <v>7</v>
      </c>
      <c r="B312" s="4" t="str">
        <f>"FARAH NAJWA BINTI ZAWAWI"</f>
        <v>FARAH NAJWA BINTI ZAWAWI</v>
      </c>
      <c r="C312" s="14" t="str">
        <f>"991114115536"</f>
        <v>991114115536</v>
      </c>
      <c r="D312" s="14" t="str">
        <f t="shared" si="6"/>
        <v>WTP</v>
      </c>
      <c r="E312" s="30"/>
    </row>
    <row r="313" spans="1:5" x14ac:dyDescent="0.25">
      <c r="A313" s="5">
        <v>8</v>
      </c>
      <c r="B313" s="4" t="str">
        <f>"FAWAZUL AZIM BIN ANUAR"</f>
        <v>FAWAZUL AZIM BIN ANUAR</v>
      </c>
      <c r="C313" s="14" t="str">
        <f>"991206065409"</f>
        <v>991206065409</v>
      </c>
      <c r="D313" s="14" t="str">
        <f t="shared" si="6"/>
        <v>WTP</v>
      </c>
      <c r="E313" s="30"/>
    </row>
    <row r="314" spans="1:5" x14ac:dyDescent="0.25">
      <c r="A314" s="5">
        <v>9</v>
      </c>
      <c r="B314" s="4" t="str">
        <f>"JULAINNA BINTI SABRI"</f>
        <v>JULAINNA BINTI SABRI</v>
      </c>
      <c r="C314" s="14" t="str">
        <f>"990313065872"</f>
        <v>990313065872</v>
      </c>
      <c r="D314" s="14" t="str">
        <f t="shared" si="6"/>
        <v>WTP</v>
      </c>
      <c r="E314" s="30"/>
    </row>
    <row r="315" spans="1:5" x14ac:dyDescent="0.25">
      <c r="A315" s="5">
        <v>10</v>
      </c>
      <c r="B315" s="4" t="str">
        <f>"KAMIL AZRUL HAFIZ B KAMIL AZMAN"</f>
        <v>KAMIL AZRUL HAFIZ B KAMIL AZMAN</v>
      </c>
      <c r="C315" s="14" t="str">
        <f>"990704066135"</f>
        <v>990704066135</v>
      </c>
      <c r="D315" s="14" t="str">
        <f t="shared" si="6"/>
        <v>WTP</v>
      </c>
      <c r="E315" s="30"/>
    </row>
    <row r="316" spans="1:5" x14ac:dyDescent="0.25">
      <c r="A316" s="5">
        <v>11</v>
      </c>
      <c r="B316" s="4" t="str">
        <f>"MOHAMMAD KHAIREL DANIEL BIN MOHAMMAD AZLI"</f>
        <v>MOHAMMAD KHAIREL DANIEL BIN MOHAMMAD AZLI</v>
      </c>
      <c r="C316" s="14" t="str">
        <f>"990513065367"</f>
        <v>990513065367</v>
      </c>
      <c r="D316" s="14" t="str">
        <f t="shared" si="6"/>
        <v>WTP</v>
      </c>
      <c r="E316" s="30"/>
    </row>
    <row r="317" spans="1:5" x14ac:dyDescent="0.25">
      <c r="A317" s="5">
        <v>12</v>
      </c>
      <c r="B317" s="4" t="str">
        <f>"MUHAMMAD AMIRUL DANISH BIN ROSLAND"</f>
        <v>MUHAMMAD AMIRUL DANISH BIN ROSLAND</v>
      </c>
      <c r="C317" s="14" t="str">
        <f>"990609065839"</f>
        <v>990609065839</v>
      </c>
      <c r="D317" s="14" t="str">
        <f t="shared" si="6"/>
        <v>WTP</v>
      </c>
      <c r="E317" s="30"/>
    </row>
    <row r="318" spans="1:5" x14ac:dyDescent="0.25">
      <c r="A318" s="5">
        <v>13</v>
      </c>
      <c r="B318" s="4" t="str">
        <f>"MUHAMMAD HANIFF AIMAN BIN MOHD NASIR"</f>
        <v>MUHAMMAD HANIFF AIMAN BIN MOHD NASIR</v>
      </c>
      <c r="C318" s="14" t="str">
        <f>"990116035367"</f>
        <v>990116035367</v>
      </c>
      <c r="D318" s="14" t="str">
        <f t="shared" si="6"/>
        <v>WTP</v>
      </c>
      <c r="E318" s="30"/>
    </row>
    <row r="319" spans="1:5" x14ac:dyDescent="0.25">
      <c r="A319" s="5">
        <v>14</v>
      </c>
      <c r="B319" s="4" t="str">
        <f>"MUHAMMAD SHAHRUL NIZAM BIN ABU BAKAR"</f>
        <v>MUHAMMAD SHAHRUL NIZAM BIN ABU BAKAR</v>
      </c>
      <c r="C319" s="14" t="str">
        <f>"990925066569"</f>
        <v>990925066569</v>
      </c>
      <c r="D319" s="14" t="str">
        <f t="shared" si="6"/>
        <v>WTP</v>
      </c>
      <c r="E319" s="30"/>
    </row>
    <row r="320" spans="1:5" x14ac:dyDescent="0.25">
      <c r="A320" s="5">
        <v>15</v>
      </c>
      <c r="B320" s="4" t="str">
        <f>"MUHAMMAD SHARIF BIN ABDUL RAHIM"</f>
        <v>MUHAMMAD SHARIF BIN ABDUL RAHIM</v>
      </c>
      <c r="C320" s="14" t="str">
        <f>"990730105767"</f>
        <v>990730105767</v>
      </c>
      <c r="D320" s="14" t="str">
        <f t="shared" si="6"/>
        <v>WTP</v>
      </c>
      <c r="E320" s="30"/>
    </row>
    <row r="321" spans="1:5" x14ac:dyDescent="0.25">
      <c r="A321" s="5">
        <v>16</v>
      </c>
      <c r="B321" s="4" t="str">
        <f>"MUHAMMAD ZAL HAZANI SYAKIRIN BIN KAMARUDIN"</f>
        <v>MUHAMMAD ZAL HAZANI SYAKIRIN BIN KAMARUDIN</v>
      </c>
      <c r="C321" s="14" t="str">
        <f>"990214065025"</f>
        <v>990214065025</v>
      </c>
      <c r="D321" s="14" t="str">
        <f t="shared" si="6"/>
        <v>WTP</v>
      </c>
      <c r="E321" s="30"/>
    </row>
    <row r="322" spans="1:5" x14ac:dyDescent="0.25">
      <c r="A322" s="5">
        <v>17</v>
      </c>
      <c r="B322" s="4" t="str">
        <f>"NOR AMIESYA BINTI FARID"</f>
        <v>NOR AMIESYA BINTI FARID</v>
      </c>
      <c r="C322" s="14" t="str">
        <f>"990117035342"</f>
        <v>990117035342</v>
      </c>
      <c r="D322" s="14" t="str">
        <f t="shared" si="6"/>
        <v>WTP</v>
      </c>
      <c r="E322" s="30"/>
    </row>
    <row r="323" spans="1:5" x14ac:dyDescent="0.25">
      <c r="A323" s="5">
        <v>18</v>
      </c>
      <c r="B323" s="4" t="str">
        <f>"NUR ALIANNI BINTI MOHAMAD ALI"</f>
        <v>NUR ALIANNI BINTI MOHAMAD ALI</v>
      </c>
      <c r="C323" s="14" t="str">
        <f>"990907067058"</f>
        <v>990907067058</v>
      </c>
      <c r="D323" s="14" t="str">
        <f t="shared" si="6"/>
        <v>WTP</v>
      </c>
      <c r="E323" s="30"/>
    </row>
    <row r="324" spans="1:5" x14ac:dyDescent="0.25">
      <c r="A324" s="5">
        <v>19</v>
      </c>
      <c r="B324" s="4" t="str">
        <f>"NUR FARHANIM NATASYHA BINTI NOR AZAD"</f>
        <v>NUR FARHANIM NATASYHA BINTI NOR AZAD</v>
      </c>
      <c r="C324" s="14" t="str">
        <f>"990110065020"</f>
        <v>990110065020</v>
      </c>
      <c r="D324" s="14" t="str">
        <f t="shared" si="6"/>
        <v>WTP</v>
      </c>
      <c r="E324" s="30"/>
    </row>
    <row r="325" spans="1:5" x14ac:dyDescent="0.25">
      <c r="A325" s="5">
        <v>20</v>
      </c>
      <c r="B325" s="4" t="str">
        <f>"NUR QAMARINA BINTI NORDIN"</f>
        <v>NUR QAMARINA BINTI NORDIN</v>
      </c>
      <c r="C325" s="14" t="str">
        <f>"991218066062"</f>
        <v>991218066062</v>
      </c>
      <c r="D325" s="14" t="str">
        <f t="shared" si="6"/>
        <v>WTP</v>
      </c>
      <c r="E325" s="30"/>
    </row>
    <row r="326" spans="1:5" x14ac:dyDescent="0.25">
      <c r="A326" s="5">
        <v>21</v>
      </c>
      <c r="B326" s="4" t="str">
        <f>"NURUL IZZAH BINTI BADERU KHISAM"</f>
        <v>NURUL IZZAH BINTI BADERU KHISAM</v>
      </c>
      <c r="C326" s="14" t="str">
        <f>"990509065858"</f>
        <v>990509065858</v>
      </c>
      <c r="D326" s="14" t="str">
        <f t="shared" si="6"/>
        <v>WTP</v>
      </c>
      <c r="E326" s="30"/>
    </row>
    <row r="327" spans="1:5" x14ac:dyDescent="0.25">
      <c r="A327" s="5">
        <v>22</v>
      </c>
      <c r="B327" s="4" t="str">
        <f>"SITI HAJAR BINTI IBRAHIM"</f>
        <v>SITI HAJAR BINTI IBRAHIM</v>
      </c>
      <c r="C327" s="14" t="str">
        <f>"991218095066"</f>
        <v>991218095066</v>
      </c>
      <c r="D327" s="14" t="str">
        <f t="shared" si="6"/>
        <v>WTP</v>
      </c>
      <c r="E327" s="30"/>
    </row>
    <row r="328" spans="1:5" x14ac:dyDescent="0.25">
      <c r="A328" s="5">
        <v>23</v>
      </c>
      <c r="B328" s="4" t="str">
        <f>"SITI QURRATU' AINI BINTI MAZLAN"</f>
        <v>SITI QURRATU' AINI BINTI MAZLAN</v>
      </c>
      <c r="C328" s="14" t="str">
        <f>"990817106324"</f>
        <v>990817106324</v>
      </c>
      <c r="D328" s="14" t="str">
        <f t="shared" si="6"/>
        <v>WTP</v>
      </c>
      <c r="E328" s="30"/>
    </row>
    <row r="329" spans="1:5" x14ac:dyDescent="0.25">
      <c r="A329" s="5">
        <v>24</v>
      </c>
      <c r="B329" s="4" t="str">
        <f>"WAN NUR JAWAHIR BINTI W MOHD KASWADINATA"</f>
        <v>WAN NUR JAWAHIR BINTI W MOHD KASWADINATA</v>
      </c>
      <c r="C329" s="14" t="str">
        <f>"990718065934"</f>
        <v>990718065934</v>
      </c>
      <c r="D329" s="14" t="str">
        <f t="shared" si="6"/>
        <v>WTP</v>
      </c>
      <c r="E329" s="30"/>
    </row>
    <row r="330" spans="1:5" x14ac:dyDescent="0.25">
      <c r="A330" s="6"/>
      <c r="B330" s="7"/>
      <c r="C330" s="15"/>
      <c r="D330" s="15"/>
      <c r="E330" s="7"/>
    </row>
    <row r="331" spans="1:5" x14ac:dyDescent="0.25">
      <c r="A331" s="6"/>
      <c r="B331" s="7"/>
      <c r="C331" s="15"/>
      <c r="D331" s="15"/>
      <c r="E331" s="7"/>
    </row>
    <row r="332" spans="1:5" x14ac:dyDescent="0.25">
      <c r="A332" s="6"/>
      <c r="B332" s="7"/>
      <c r="C332" s="15"/>
      <c r="D332" s="15"/>
      <c r="E332" s="7"/>
    </row>
    <row r="333" spans="1:5" x14ac:dyDescent="0.25">
      <c r="A333" s="6"/>
      <c r="B333" s="7"/>
      <c r="C333" s="15"/>
      <c r="D333" s="15"/>
      <c r="E333" s="7"/>
    </row>
    <row r="334" spans="1:5" x14ac:dyDescent="0.25">
      <c r="A334" s="6"/>
      <c r="B334" s="7"/>
      <c r="C334" s="15"/>
      <c r="D334" s="15"/>
      <c r="E334" s="7"/>
    </row>
    <row r="335" spans="1:5" x14ac:dyDescent="0.25">
      <c r="A335" s="6"/>
      <c r="B335" s="7"/>
      <c r="C335" s="15"/>
      <c r="D335" s="15"/>
      <c r="E335" s="7"/>
    </row>
    <row r="336" spans="1:5" x14ac:dyDescent="0.25">
      <c r="A336" s="6"/>
      <c r="B336" s="7"/>
      <c r="C336" s="15"/>
      <c r="D336" s="15"/>
      <c r="E336" s="7"/>
    </row>
    <row r="338" spans="1:6" x14ac:dyDescent="0.25">
      <c r="A338" s="3" t="s">
        <v>40</v>
      </c>
    </row>
    <row r="339" spans="1:6" x14ac:dyDescent="0.25">
      <c r="A339" s="3" t="s">
        <v>41</v>
      </c>
    </row>
    <row r="340" spans="1:6" x14ac:dyDescent="0.25">
      <c r="A340" s="3"/>
    </row>
    <row r="342" spans="1:6" x14ac:dyDescent="0.25">
      <c r="A342" s="49" t="s">
        <v>12</v>
      </c>
      <c r="B342" s="49"/>
      <c r="C342" s="49"/>
      <c r="D342" s="49"/>
      <c r="E342" s="49"/>
      <c r="F342" s="49"/>
    </row>
  </sheetData>
  <sheetProtection password="9ECD" sheet="1" objects="1" scenarios="1"/>
  <mergeCells count="77">
    <mergeCell ref="A55:B55"/>
    <mergeCell ref="A10:A11"/>
    <mergeCell ref="B10:B11"/>
    <mergeCell ref="C10:C11"/>
    <mergeCell ref="D10:D11"/>
    <mergeCell ref="A8:B8"/>
    <mergeCell ref="A1:E1"/>
    <mergeCell ref="A2:E2"/>
    <mergeCell ref="A3:E3"/>
    <mergeCell ref="A4:E4"/>
    <mergeCell ref="A6:B6"/>
    <mergeCell ref="A48:F48"/>
    <mergeCell ref="A104:B104"/>
    <mergeCell ref="A59:A60"/>
    <mergeCell ref="B59:B60"/>
    <mergeCell ref="C59:C60"/>
    <mergeCell ref="D59:D60"/>
    <mergeCell ref="A97:F97"/>
    <mergeCell ref="A99:E99"/>
    <mergeCell ref="A100:E100"/>
    <mergeCell ref="A101:E101"/>
    <mergeCell ref="A102:E102"/>
    <mergeCell ref="A57:B57"/>
    <mergeCell ref="A50:E50"/>
    <mergeCell ref="A51:E51"/>
    <mergeCell ref="A52:E52"/>
    <mergeCell ref="A53:E53"/>
    <mergeCell ref="C108:C109"/>
    <mergeCell ref="A148:E148"/>
    <mergeCell ref="A149:E149"/>
    <mergeCell ref="A150:E150"/>
    <mergeCell ref="A151:E151"/>
    <mergeCell ref="D108:D109"/>
    <mergeCell ref="A146:F146"/>
    <mergeCell ref="A204:B204"/>
    <mergeCell ref="A155:B155"/>
    <mergeCell ref="A106:B106"/>
    <mergeCell ref="A108:A109"/>
    <mergeCell ref="B108:B109"/>
    <mergeCell ref="A153:B153"/>
    <mergeCell ref="A197:E197"/>
    <mergeCell ref="A198:E198"/>
    <mergeCell ref="A199:E199"/>
    <mergeCell ref="A200:E200"/>
    <mergeCell ref="A202:B202"/>
    <mergeCell ref="A157:A158"/>
    <mergeCell ref="B157:B158"/>
    <mergeCell ref="C157:C158"/>
    <mergeCell ref="D157:D158"/>
    <mergeCell ref="A195:F195"/>
    <mergeCell ref="A251:B251"/>
    <mergeCell ref="A206:A207"/>
    <mergeCell ref="B206:B207"/>
    <mergeCell ref="C206:C207"/>
    <mergeCell ref="D206:D207"/>
    <mergeCell ref="A244:F244"/>
    <mergeCell ref="A246:E246"/>
    <mergeCell ref="A247:E247"/>
    <mergeCell ref="A248:E248"/>
    <mergeCell ref="A249:E249"/>
    <mergeCell ref="A302:B302"/>
    <mergeCell ref="A253:B253"/>
    <mergeCell ref="A255:A256"/>
    <mergeCell ref="B255:B256"/>
    <mergeCell ref="C255:C256"/>
    <mergeCell ref="A295:E295"/>
    <mergeCell ref="A296:E296"/>
    <mergeCell ref="A297:E297"/>
    <mergeCell ref="A298:E298"/>
    <mergeCell ref="A300:B300"/>
    <mergeCell ref="D255:D256"/>
    <mergeCell ref="A293:F293"/>
    <mergeCell ref="A304:A305"/>
    <mergeCell ref="B304:B305"/>
    <mergeCell ref="C304:C305"/>
    <mergeCell ref="D304:D305"/>
    <mergeCell ref="A342:F34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2"/>
  <sheetViews>
    <sheetView topLeftCell="A34" workbookViewId="0">
      <selection activeCell="A44" sqref="A44:F45"/>
    </sheetView>
  </sheetViews>
  <sheetFormatPr defaultRowHeight="15" x14ac:dyDescent="0.25"/>
  <cols>
    <col min="1" max="1" width="5.28515625" customWidth="1"/>
    <col min="2" max="2" width="41.140625" customWidth="1"/>
    <col min="3" max="3" width="14.28515625" customWidth="1"/>
    <col min="4" max="4" width="11.42578125" customWidth="1"/>
    <col min="5" max="5" width="18.28515625" customWidth="1"/>
  </cols>
  <sheetData>
    <row r="1" spans="1:5" ht="15.75" x14ac:dyDescent="0.25">
      <c r="A1" s="52" t="s">
        <v>0</v>
      </c>
      <c r="B1" s="52"/>
      <c r="C1" s="52"/>
      <c r="D1" s="52"/>
      <c r="E1" s="52"/>
    </row>
    <row r="2" spans="1:5" ht="15.75" x14ac:dyDescent="0.25">
      <c r="A2" s="52" t="s">
        <v>1</v>
      </c>
      <c r="B2" s="52"/>
      <c r="C2" s="52"/>
      <c r="D2" s="52"/>
      <c r="E2" s="52"/>
    </row>
    <row r="3" spans="1:5" ht="15.75" x14ac:dyDescent="0.25">
      <c r="A3" s="53" t="s">
        <v>32</v>
      </c>
      <c r="B3" s="53"/>
      <c r="C3" s="53"/>
      <c r="D3" s="53"/>
      <c r="E3" s="53"/>
    </row>
    <row r="4" spans="1:5" ht="15.75" x14ac:dyDescent="0.25">
      <c r="A4" s="53" t="s">
        <v>2</v>
      </c>
      <c r="B4" s="53"/>
      <c r="C4" s="53"/>
      <c r="D4" s="53"/>
      <c r="E4" s="53"/>
    </row>
    <row r="5" spans="1:5" ht="15.75" x14ac:dyDescent="0.25">
      <c r="A5" s="1" t="s">
        <v>3</v>
      </c>
    </row>
    <row r="6" spans="1:5" x14ac:dyDescent="0.25">
      <c r="A6" s="51" t="s">
        <v>5</v>
      </c>
      <c r="B6" s="51"/>
      <c r="C6" s="11" t="s">
        <v>37</v>
      </c>
    </row>
    <row r="7" spans="1:5" x14ac:dyDescent="0.25">
      <c r="A7" s="2" t="s">
        <v>4</v>
      </c>
    </row>
    <row r="8" spans="1:5" x14ac:dyDescent="0.25">
      <c r="A8" s="51" t="s">
        <v>26</v>
      </c>
      <c r="B8" s="51"/>
      <c r="C8" s="11" t="s">
        <v>20</v>
      </c>
    </row>
    <row r="10" spans="1:5" ht="29.25" customHeight="1" x14ac:dyDescent="0.25">
      <c r="A10" s="48" t="s">
        <v>6</v>
      </c>
      <c r="B10" s="48" t="s">
        <v>7</v>
      </c>
      <c r="C10" s="48" t="s">
        <v>8</v>
      </c>
      <c r="D10" s="48" t="s">
        <v>9</v>
      </c>
      <c r="E10" s="26" t="s">
        <v>10</v>
      </c>
    </row>
    <row r="11" spans="1:5" ht="15" customHeight="1" x14ac:dyDescent="0.25">
      <c r="A11" s="48"/>
      <c r="B11" s="48"/>
      <c r="C11" s="48"/>
      <c r="D11" s="48"/>
      <c r="E11" s="14" t="s">
        <v>21</v>
      </c>
    </row>
    <row r="12" spans="1:5" x14ac:dyDescent="0.25">
      <c r="A12" s="5">
        <v>1</v>
      </c>
      <c r="B12" s="4" t="str">
        <f>"ABDUL RAHMAN AIMAN BIN SHAPRY"</f>
        <v>ABDUL RAHMAN AIMAN BIN SHAPRY</v>
      </c>
      <c r="C12" s="14" t="str">
        <f>"990304085273"</f>
        <v>990304085273</v>
      </c>
      <c r="D12" s="14" t="str">
        <f t="shared" ref="D12:D35" si="0">"ETE"</f>
        <v>ETE</v>
      </c>
      <c r="E12" s="30"/>
    </row>
    <row r="13" spans="1:5" x14ac:dyDescent="0.25">
      <c r="A13" s="5">
        <v>2</v>
      </c>
      <c r="B13" s="4" t="str">
        <f>"ABDULLAH ASYRAF BIN ABDUL RAHMAN"</f>
        <v>ABDULLAH ASYRAF BIN ABDUL RAHMAN</v>
      </c>
      <c r="C13" s="14" t="str">
        <f>"991002065343"</f>
        <v>991002065343</v>
      </c>
      <c r="D13" s="14" t="str">
        <f t="shared" si="0"/>
        <v>ETE</v>
      </c>
      <c r="E13" s="30"/>
    </row>
    <row r="14" spans="1:5" x14ac:dyDescent="0.25">
      <c r="A14" s="5">
        <v>3</v>
      </c>
      <c r="B14" s="4" t="str">
        <f>"AHMAD NASRUL RAMADHAN BIN BADRUL HISAM"</f>
        <v>AHMAD NASRUL RAMADHAN BIN BADRUL HISAM</v>
      </c>
      <c r="C14" s="14" t="str">
        <f>"990116066163"</f>
        <v>990116066163</v>
      </c>
      <c r="D14" s="14" t="str">
        <f t="shared" si="0"/>
        <v>ETE</v>
      </c>
      <c r="E14" s="30"/>
    </row>
    <row r="15" spans="1:5" x14ac:dyDescent="0.25">
      <c r="A15" s="5">
        <v>4</v>
      </c>
      <c r="B15" s="4" t="str">
        <f>"AHMAD SYAKIR BIN ISMAIL"</f>
        <v>AHMAD SYAKIR BIN ISMAIL</v>
      </c>
      <c r="C15" s="14" t="str">
        <f>"991007065393"</f>
        <v>991007065393</v>
      </c>
      <c r="D15" s="14" t="str">
        <f t="shared" si="0"/>
        <v>ETE</v>
      </c>
      <c r="E15" s="30"/>
    </row>
    <row r="16" spans="1:5" x14ac:dyDescent="0.25">
      <c r="A16" s="5">
        <v>5</v>
      </c>
      <c r="B16" s="4" t="str">
        <f>"AIN NUR AMIRAH BINTI NASRUDIN"</f>
        <v>AIN NUR AMIRAH BINTI NASRUDIN</v>
      </c>
      <c r="C16" s="14" t="str">
        <f>"990206105138"</f>
        <v>990206105138</v>
      </c>
      <c r="D16" s="14" t="str">
        <f t="shared" si="0"/>
        <v>ETE</v>
      </c>
      <c r="E16" s="30"/>
    </row>
    <row r="17" spans="1:5" x14ac:dyDescent="0.25">
      <c r="A17" s="5">
        <v>6</v>
      </c>
      <c r="B17" s="4" t="str">
        <f>"FURQAN AMIN BIN HUSSAINI"</f>
        <v>FURQAN AMIN BIN HUSSAINI</v>
      </c>
      <c r="C17" s="14" t="str">
        <f>"990929065117"</f>
        <v>990929065117</v>
      </c>
      <c r="D17" s="14" t="str">
        <f t="shared" si="0"/>
        <v>ETE</v>
      </c>
      <c r="E17" s="30"/>
    </row>
    <row r="18" spans="1:5" x14ac:dyDescent="0.25">
      <c r="A18" s="5">
        <v>7</v>
      </c>
      <c r="B18" s="4" t="str">
        <f>"HAZIM MUSTAQIM BIN SALLEHUDIN"</f>
        <v>HAZIM MUSTAQIM BIN SALLEHUDIN</v>
      </c>
      <c r="C18" s="14" t="str">
        <f>"990429065831"</f>
        <v>990429065831</v>
      </c>
      <c r="D18" s="14" t="str">
        <f t="shared" si="0"/>
        <v>ETE</v>
      </c>
      <c r="E18" s="30"/>
    </row>
    <row r="19" spans="1:5" x14ac:dyDescent="0.25">
      <c r="A19" s="5">
        <v>8</v>
      </c>
      <c r="B19" s="4" t="str">
        <f>"MUHAMAD ADIB BIN ZAINAL AHMAD"</f>
        <v>MUHAMAD ADIB BIN ZAINAL AHMAD</v>
      </c>
      <c r="C19" s="14" t="str">
        <f>"991003065281"</f>
        <v>991003065281</v>
      </c>
      <c r="D19" s="14" t="str">
        <f t="shared" si="0"/>
        <v>ETE</v>
      </c>
      <c r="E19" s="30"/>
    </row>
    <row r="20" spans="1:5" x14ac:dyDescent="0.25">
      <c r="A20" s="5">
        <v>9</v>
      </c>
      <c r="B20" s="4" t="str">
        <f>"MUHAMMAD AFIQ ASYRAF BIN NAZRI"</f>
        <v>MUHAMMAD AFIQ ASYRAF BIN NAZRI</v>
      </c>
      <c r="C20" s="14" t="str">
        <f>"990504066093"</f>
        <v>990504066093</v>
      </c>
      <c r="D20" s="14" t="str">
        <f t="shared" si="0"/>
        <v>ETE</v>
      </c>
      <c r="E20" s="30"/>
    </row>
    <row r="21" spans="1:5" x14ac:dyDescent="0.25">
      <c r="A21" s="5">
        <v>10</v>
      </c>
      <c r="B21" s="4" t="str">
        <f>"MUHAMMAD HAFIZ BIN MAD GARET"</f>
        <v>MUHAMMAD HAFIZ BIN MAD GARET</v>
      </c>
      <c r="C21" s="14" t="str">
        <f>"990807066859"</f>
        <v>990807066859</v>
      </c>
      <c r="D21" s="14" t="str">
        <f t="shared" si="0"/>
        <v>ETE</v>
      </c>
      <c r="E21" s="30"/>
    </row>
    <row r="22" spans="1:5" x14ac:dyDescent="0.25">
      <c r="A22" s="5">
        <v>11</v>
      </c>
      <c r="B22" s="4" t="str">
        <f>"MUHAMMAD NAZRUL ARIF BIN JASNI"</f>
        <v>MUHAMMAD NAZRUL ARIF BIN JASNI</v>
      </c>
      <c r="C22" s="14" t="str">
        <f>"991215065371"</f>
        <v>991215065371</v>
      </c>
      <c r="D22" s="14" t="str">
        <f t="shared" si="0"/>
        <v>ETE</v>
      </c>
      <c r="E22" s="30"/>
    </row>
    <row r="23" spans="1:5" x14ac:dyDescent="0.25">
      <c r="A23" s="5">
        <v>12</v>
      </c>
      <c r="B23" s="4" t="str">
        <f>"NAQIUDDIN SALIHIN BIN HAMLY AZHAR"</f>
        <v>NAQIUDDIN SALIHIN BIN HAMLY AZHAR</v>
      </c>
      <c r="C23" s="14" t="str">
        <f>"990306065719"</f>
        <v>990306065719</v>
      </c>
      <c r="D23" s="14" t="str">
        <f t="shared" si="0"/>
        <v>ETE</v>
      </c>
      <c r="E23" s="30"/>
    </row>
    <row r="24" spans="1:5" x14ac:dyDescent="0.25">
      <c r="A24" s="5">
        <v>13</v>
      </c>
      <c r="B24" s="4" t="str">
        <f>"NAZIRUL AKID BIN MOHD KAMARUL HAFIZI"</f>
        <v>NAZIRUL AKID BIN MOHD KAMARUL HAFIZI</v>
      </c>
      <c r="C24" s="14" t="str">
        <f>"990609036747"</f>
        <v>990609036747</v>
      </c>
      <c r="D24" s="14" t="str">
        <f t="shared" si="0"/>
        <v>ETE</v>
      </c>
      <c r="E24" s="30"/>
    </row>
    <row r="25" spans="1:5" x14ac:dyDescent="0.25">
      <c r="A25" s="5">
        <v>14</v>
      </c>
      <c r="B25" s="4" t="str">
        <f>"NOOR ASHIKIN BINTI MUJIONO"</f>
        <v>NOOR ASHIKIN BINTI MUJIONO</v>
      </c>
      <c r="C25" s="14" t="str">
        <f>"990207065166"</f>
        <v>990207065166</v>
      </c>
      <c r="D25" s="14" t="str">
        <f t="shared" si="0"/>
        <v>ETE</v>
      </c>
      <c r="E25" s="30"/>
    </row>
    <row r="26" spans="1:5" x14ac:dyDescent="0.25">
      <c r="A26" s="5">
        <v>15</v>
      </c>
      <c r="B26" s="4" t="str">
        <f>"NOR AZIATUL AZLIN BINTI AZHAR"</f>
        <v>NOR AZIATUL AZLIN BINTI AZHAR</v>
      </c>
      <c r="C26" s="14" t="str">
        <f>"991023065254"</f>
        <v>991023065254</v>
      </c>
      <c r="D26" s="14" t="str">
        <f t="shared" si="0"/>
        <v>ETE</v>
      </c>
      <c r="E26" s="30"/>
    </row>
    <row r="27" spans="1:5" x14ac:dyDescent="0.25">
      <c r="A27" s="5">
        <v>16</v>
      </c>
      <c r="B27" s="4" t="str">
        <f>"NUR ALLYA SYAIDA BINTI MOHD ZULKEFLI"</f>
        <v>NUR ALLYA SYAIDA BINTI MOHD ZULKEFLI</v>
      </c>
      <c r="C27" s="14" t="str">
        <f>"990618036298"</f>
        <v>990618036298</v>
      </c>
      <c r="D27" s="14" t="str">
        <f t="shared" si="0"/>
        <v>ETE</v>
      </c>
      <c r="E27" s="30"/>
    </row>
    <row r="28" spans="1:5" x14ac:dyDescent="0.25">
      <c r="A28" s="5">
        <v>17</v>
      </c>
      <c r="B28" s="4" t="str">
        <f>"NUR AMIRA BINTI ZULKIFLI"</f>
        <v>NUR AMIRA BINTI ZULKIFLI</v>
      </c>
      <c r="C28" s="14" t="str">
        <f>"990617036544"</f>
        <v>990617036544</v>
      </c>
      <c r="D28" s="14" t="str">
        <f t="shared" si="0"/>
        <v>ETE</v>
      </c>
      <c r="E28" s="30"/>
    </row>
    <row r="29" spans="1:5" x14ac:dyDescent="0.25">
      <c r="A29" s="5">
        <v>18</v>
      </c>
      <c r="B29" s="4" t="str">
        <f>"NUR MAISYARAH BINTI ISMAIL"</f>
        <v>NUR MAISYARAH BINTI ISMAIL</v>
      </c>
      <c r="C29" s="14" t="str">
        <f>"990121065122"</f>
        <v>990121065122</v>
      </c>
      <c r="D29" s="14" t="str">
        <f t="shared" si="0"/>
        <v>ETE</v>
      </c>
      <c r="E29" s="30"/>
    </row>
    <row r="30" spans="1:5" x14ac:dyDescent="0.25">
      <c r="A30" s="5">
        <v>19</v>
      </c>
      <c r="B30" s="4" t="str">
        <f>"NUR SYALIA BINTI SHAHAROM"</f>
        <v>NUR SYALIA BINTI SHAHAROM</v>
      </c>
      <c r="C30" s="14" t="str">
        <f>"990805066804"</f>
        <v>990805066804</v>
      </c>
      <c r="D30" s="14" t="str">
        <f t="shared" si="0"/>
        <v>ETE</v>
      </c>
      <c r="E30" s="30"/>
    </row>
    <row r="31" spans="1:5" x14ac:dyDescent="0.25">
      <c r="A31" s="5">
        <v>20</v>
      </c>
      <c r="B31" s="4" t="str">
        <f>"NURHIDAYAH BINTI MOHD FAUZI"</f>
        <v>NURHIDAYAH BINTI MOHD FAUZI</v>
      </c>
      <c r="C31" s="14" t="str">
        <f>"990325145810"</f>
        <v>990325145810</v>
      </c>
      <c r="D31" s="14" t="str">
        <f t="shared" si="0"/>
        <v>ETE</v>
      </c>
      <c r="E31" s="30"/>
    </row>
    <row r="32" spans="1:5" x14ac:dyDescent="0.25">
      <c r="A32" s="5">
        <v>21</v>
      </c>
      <c r="B32" s="4" t="str">
        <f>"SHAHZERIN IZZANI BIN ROSLI"</f>
        <v>SHAHZERIN IZZANI BIN ROSLI</v>
      </c>
      <c r="C32" s="14" t="str">
        <f>"990605045507"</f>
        <v>990605045507</v>
      </c>
      <c r="D32" s="14" t="str">
        <f t="shared" si="0"/>
        <v>ETE</v>
      </c>
      <c r="E32" s="30"/>
    </row>
    <row r="33" spans="1:6" x14ac:dyDescent="0.25">
      <c r="A33" s="5">
        <v>22</v>
      </c>
      <c r="B33" s="4" t="str">
        <f>"TUAN NUR AISYAH BINTI TUAN MOHAMAD ZAIDI"</f>
        <v>TUAN NUR AISYAH BINTI TUAN MOHAMAD ZAIDI</v>
      </c>
      <c r="C33" s="14" t="str">
        <f>"990720145458"</f>
        <v>990720145458</v>
      </c>
      <c r="D33" s="14" t="str">
        <f t="shared" si="0"/>
        <v>ETE</v>
      </c>
      <c r="E33" s="30"/>
    </row>
    <row r="34" spans="1:6" x14ac:dyDescent="0.25">
      <c r="A34" s="5">
        <v>23</v>
      </c>
      <c r="B34" s="4" t="str">
        <f>"WAN MUHAMMAD HANAFIE BIN WAN NOR AZMAN"</f>
        <v>WAN MUHAMMAD HANAFIE BIN WAN NOR AZMAN</v>
      </c>
      <c r="C34" s="14" t="str">
        <f>"991003065337"</f>
        <v>991003065337</v>
      </c>
      <c r="D34" s="14" t="str">
        <f t="shared" si="0"/>
        <v>ETE</v>
      </c>
      <c r="E34" s="30"/>
    </row>
    <row r="35" spans="1:6" x14ac:dyDescent="0.25">
      <c r="A35" s="19">
        <v>24</v>
      </c>
      <c r="B35" s="20" t="str">
        <f>"WAN MUHAMMAD IZHAM BIN WAN HASNAN"</f>
        <v>WAN MUHAMMAD IZHAM BIN WAN HASNAN</v>
      </c>
      <c r="C35" s="21" t="str">
        <f>"990425065797"</f>
        <v>990425065797</v>
      </c>
      <c r="D35" s="21" t="str">
        <f t="shared" si="0"/>
        <v>ETE</v>
      </c>
      <c r="E35" s="31"/>
    </row>
    <row r="36" spans="1:6" x14ac:dyDescent="0.25">
      <c r="A36" s="22"/>
      <c r="B36" s="23"/>
      <c r="C36" s="24"/>
      <c r="D36" s="24"/>
      <c r="E36" s="23"/>
    </row>
    <row r="37" spans="1:6" x14ac:dyDescent="0.25">
      <c r="A37" s="6"/>
      <c r="B37" s="7"/>
      <c r="C37" s="15"/>
      <c r="D37" s="15"/>
      <c r="E37" s="7"/>
    </row>
    <row r="38" spans="1:6" x14ac:dyDescent="0.25">
      <c r="A38" s="6"/>
      <c r="B38" s="7"/>
      <c r="C38" s="15"/>
      <c r="D38" s="15"/>
      <c r="E38" s="7"/>
    </row>
    <row r="39" spans="1:6" x14ac:dyDescent="0.25">
      <c r="A39" s="6"/>
      <c r="B39" s="7"/>
      <c r="C39" s="15"/>
      <c r="D39" s="15"/>
      <c r="E39" s="7"/>
    </row>
    <row r="40" spans="1:6" x14ac:dyDescent="0.25">
      <c r="A40" s="6"/>
      <c r="B40" s="7"/>
      <c r="C40" s="15"/>
      <c r="D40" s="15"/>
      <c r="E40" s="7"/>
    </row>
    <row r="41" spans="1:6" x14ac:dyDescent="0.25">
      <c r="A41" s="6"/>
      <c r="B41" s="7"/>
      <c r="C41" s="15"/>
      <c r="D41" s="15"/>
      <c r="E41" s="7"/>
    </row>
    <row r="42" spans="1:6" x14ac:dyDescent="0.25">
      <c r="A42" s="6"/>
      <c r="B42" s="7"/>
      <c r="C42" s="15"/>
      <c r="D42" s="15"/>
      <c r="E42" s="7"/>
    </row>
    <row r="44" spans="1:6" x14ac:dyDescent="0.25">
      <c r="A44" s="3" t="s">
        <v>40</v>
      </c>
    </row>
    <row r="45" spans="1:6" x14ac:dyDescent="0.25">
      <c r="A45" s="3" t="s">
        <v>41</v>
      </c>
    </row>
    <row r="46" spans="1:6" x14ac:dyDescent="0.25">
      <c r="A46" s="3"/>
    </row>
    <row r="48" spans="1:6" x14ac:dyDescent="0.25">
      <c r="A48" s="49" t="s">
        <v>12</v>
      </c>
      <c r="B48" s="49"/>
      <c r="C48" s="49"/>
      <c r="D48" s="49"/>
      <c r="E48" s="49"/>
      <c r="F48" s="49"/>
    </row>
    <row r="50" spans="1:5" ht="15.75" x14ac:dyDescent="0.25">
      <c r="A50" s="52" t="s">
        <v>0</v>
      </c>
      <c r="B50" s="52"/>
      <c r="C50" s="52"/>
      <c r="D50" s="52"/>
      <c r="E50" s="52"/>
    </row>
    <row r="51" spans="1:5" ht="15.75" x14ac:dyDescent="0.25">
      <c r="A51" s="52" t="s">
        <v>1</v>
      </c>
      <c r="B51" s="52"/>
      <c r="C51" s="52"/>
      <c r="D51" s="52"/>
      <c r="E51" s="52"/>
    </row>
    <row r="52" spans="1:5" ht="15.75" x14ac:dyDescent="0.25">
      <c r="A52" s="53" t="s">
        <v>32</v>
      </c>
      <c r="B52" s="53"/>
      <c r="C52" s="53"/>
      <c r="D52" s="53"/>
      <c r="E52" s="53"/>
    </row>
    <row r="53" spans="1:5" ht="15.75" x14ac:dyDescent="0.25">
      <c r="A53" s="53" t="s">
        <v>2</v>
      </c>
      <c r="B53" s="53"/>
      <c r="C53" s="53"/>
      <c r="D53" s="53"/>
      <c r="E53" s="53"/>
    </row>
    <row r="54" spans="1:5" ht="15.75" x14ac:dyDescent="0.25">
      <c r="A54" s="1" t="s">
        <v>3</v>
      </c>
    </row>
    <row r="55" spans="1:5" x14ac:dyDescent="0.25">
      <c r="A55" s="51" t="s">
        <v>5</v>
      </c>
      <c r="B55" s="51"/>
      <c r="C55" s="11" t="s">
        <v>37</v>
      </c>
    </row>
    <row r="56" spans="1:5" x14ac:dyDescent="0.25">
      <c r="A56" s="2" t="s">
        <v>4</v>
      </c>
    </row>
    <row r="57" spans="1:5" x14ac:dyDescent="0.25">
      <c r="A57" s="51" t="s">
        <v>26</v>
      </c>
      <c r="B57" s="51"/>
      <c r="C57" s="11" t="s">
        <v>20</v>
      </c>
    </row>
    <row r="59" spans="1:5" ht="31.5" x14ac:dyDescent="0.25">
      <c r="A59" s="48" t="s">
        <v>6</v>
      </c>
      <c r="B59" s="48" t="s">
        <v>7</v>
      </c>
      <c r="C59" s="48" t="s">
        <v>8</v>
      </c>
      <c r="D59" s="48" t="s">
        <v>9</v>
      </c>
      <c r="E59" s="26" t="s">
        <v>10</v>
      </c>
    </row>
    <row r="60" spans="1:5" ht="15" customHeight="1" x14ac:dyDescent="0.25">
      <c r="A60" s="48"/>
      <c r="B60" s="48"/>
      <c r="C60" s="48"/>
      <c r="D60" s="48"/>
      <c r="E60" s="14" t="s">
        <v>21</v>
      </c>
    </row>
    <row r="61" spans="1:5" x14ac:dyDescent="0.25">
      <c r="A61" s="5">
        <v>1</v>
      </c>
      <c r="B61" s="4" t="str">
        <f>"ADAM SAFAWI BIN AMIRULDIN"</f>
        <v>ADAM SAFAWI BIN AMIRULDIN</v>
      </c>
      <c r="C61" s="14" t="str">
        <f>"991222065177"</f>
        <v>991222065177</v>
      </c>
      <c r="D61" s="14" t="str">
        <f t="shared" ref="D61:D75" si="1">"ETN"</f>
        <v>ETN</v>
      </c>
      <c r="E61" s="30"/>
    </row>
    <row r="62" spans="1:5" x14ac:dyDescent="0.25">
      <c r="A62" s="5">
        <v>2</v>
      </c>
      <c r="B62" s="4" t="str">
        <f>"IZZIANA NAZIRA BINTI SHAMSURI"</f>
        <v>IZZIANA NAZIRA BINTI SHAMSURI</v>
      </c>
      <c r="C62" s="14" t="str">
        <f>"990707065832"</f>
        <v>990707065832</v>
      </c>
      <c r="D62" s="14" t="str">
        <f t="shared" si="1"/>
        <v>ETN</v>
      </c>
      <c r="E62" s="30"/>
    </row>
    <row r="63" spans="1:5" x14ac:dyDescent="0.25">
      <c r="A63" s="5">
        <v>3</v>
      </c>
      <c r="B63" s="4" t="str">
        <f>"MOHAMAD AMIRUL ANWAR BIN MOHD SALEHIN"</f>
        <v>MOHAMAD AMIRUL ANWAR BIN MOHD SALEHIN</v>
      </c>
      <c r="C63" s="14" t="str">
        <f>"990731065111"</f>
        <v>990731065111</v>
      </c>
      <c r="D63" s="14" t="str">
        <f t="shared" si="1"/>
        <v>ETN</v>
      </c>
      <c r="E63" s="30"/>
    </row>
    <row r="64" spans="1:5" x14ac:dyDescent="0.25">
      <c r="A64" s="5">
        <v>4</v>
      </c>
      <c r="B64" s="4" t="str">
        <f>"MOHAMAD AZHAR SYAFIK BIN ZAHARI"</f>
        <v>MOHAMAD AZHAR SYAFIK BIN ZAHARI</v>
      </c>
      <c r="C64" s="14" t="str">
        <f>"991110065025"</f>
        <v>991110065025</v>
      </c>
      <c r="D64" s="14" t="str">
        <f t="shared" si="1"/>
        <v>ETN</v>
      </c>
      <c r="E64" s="30"/>
    </row>
    <row r="65" spans="1:5" x14ac:dyDescent="0.25">
      <c r="A65" s="5">
        <v>5</v>
      </c>
      <c r="B65" s="4" t="str">
        <f>"MOHAMAD FAIZ BIN ZUN "</f>
        <v xml:space="preserve">MOHAMAD FAIZ BIN ZUN </v>
      </c>
      <c r="C65" s="14" t="str">
        <f>"991001065093"</f>
        <v>991001065093</v>
      </c>
      <c r="D65" s="14" t="str">
        <f t="shared" si="1"/>
        <v>ETN</v>
      </c>
      <c r="E65" s="30"/>
    </row>
    <row r="66" spans="1:5" x14ac:dyDescent="0.25">
      <c r="A66" s="5">
        <v>6</v>
      </c>
      <c r="B66" s="4" t="str">
        <f>"MOHAMAD IQBAL HAKIM BIN OTHMAN"</f>
        <v>MOHAMAD IQBAL HAKIM BIN OTHMAN</v>
      </c>
      <c r="C66" s="14" t="str">
        <f>"990515065619"</f>
        <v>990515065619</v>
      </c>
      <c r="D66" s="14" t="str">
        <f t="shared" si="1"/>
        <v>ETN</v>
      </c>
      <c r="E66" s="30"/>
    </row>
    <row r="67" spans="1:5" x14ac:dyDescent="0.25">
      <c r="A67" s="5">
        <v>7</v>
      </c>
      <c r="B67" s="4" t="str">
        <f>"MUHAMMAD AMIRZUL BIN AMRAN"</f>
        <v>MUHAMMAD AMIRZUL BIN AMRAN</v>
      </c>
      <c r="C67" s="14" t="str">
        <f>"991203065665"</f>
        <v>991203065665</v>
      </c>
      <c r="D67" s="14" t="str">
        <f t="shared" si="1"/>
        <v>ETN</v>
      </c>
      <c r="E67" s="30"/>
    </row>
    <row r="68" spans="1:5" x14ac:dyDescent="0.25">
      <c r="A68" s="5">
        <v>8</v>
      </c>
      <c r="B68" s="4" t="str">
        <f>"MUHAMMAD ASYRAF BIN ABDUL RAHMAN"</f>
        <v>MUHAMMAD ASYRAF BIN ABDUL RAHMAN</v>
      </c>
      <c r="C68" s="14" t="str">
        <f>"990330065655"</f>
        <v>990330065655</v>
      </c>
      <c r="D68" s="14" t="str">
        <f t="shared" si="1"/>
        <v>ETN</v>
      </c>
      <c r="E68" s="30"/>
    </row>
    <row r="69" spans="1:5" x14ac:dyDescent="0.25">
      <c r="A69" s="5">
        <v>9</v>
      </c>
      <c r="B69" s="4" t="str">
        <f>"MUHAMMAD FAIDHI AIMAN BIN MOHAMAD KAHAR"</f>
        <v>MUHAMMAD FAIDHI AIMAN BIN MOHAMAD KAHAR</v>
      </c>
      <c r="C69" s="14" t="str">
        <f>"991019065243"</f>
        <v>991019065243</v>
      </c>
      <c r="D69" s="14" t="str">
        <f t="shared" si="1"/>
        <v>ETN</v>
      </c>
      <c r="E69" s="30"/>
    </row>
    <row r="70" spans="1:5" x14ac:dyDescent="0.25">
      <c r="A70" s="5">
        <v>10</v>
      </c>
      <c r="B70" s="4" t="str">
        <f>"MUHAMMAD FAISAL FAIZ BIN RAFI"</f>
        <v>MUHAMMAD FAISAL FAIZ BIN RAFI</v>
      </c>
      <c r="C70" s="14" t="str">
        <f>"990327086631"</f>
        <v>990327086631</v>
      </c>
      <c r="D70" s="14" t="str">
        <f t="shared" si="1"/>
        <v>ETN</v>
      </c>
      <c r="E70" s="30"/>
    </row>
    <row r="71" spans="1:5" x14ac:dyDescent="0.25">
      <c r="A71" s="5">
        <v>11</v>
      </c>
      <c r="B71" s="4" t="str">
        <f>"MUHAMMAD IZZAT FAHMI BIN AZIZ"</f>
        <v>MUHAMMAD IZZAT FAHMI BIN AZIZ</v>
      </c>
      <c r="C71" s="14" t="str">
        <f>"990806066443"</f>
        <v>990806066443</v>
      </c>
      <c r="D71" s="14" t="str">
        <f t="shared" si="1"/>
        <v>ETN</v>
      </c>
      <c r="E71" s="30"/>
    </row>
    <row r="72" spans="1:5" x14ac:dyDescent="0.25">
      <c r="A72" s="5">
        <v>12</v>
      </c>
      <c r="B72" s="4" t="str">
        <f>"MUHAMMAD SHAMIM BIN SHAMSUDDIN"</f>
        <v>MUHAMMAD SHAMIM BIN SHAMSUDDIN</v>
      </c>
      <c r="C72" s="14" t="str">
        <f>"990716065105"</f>
        <v>990716065105</v>
      </c>
      <c r="D72" s="14" t="str">
        <f t="shared" si="1"/>
        <v>ETN</v>
      </c>
      <c r="E72" s="30"/>
    </row>
    <row r="73" spans="1:5" x14ac:dyDescent="0.25">
      <c r="A73" s="5">
        <v>13</v>
      </c>
      <c r="B73" s="4" t="str">
        <f>"NABILA AYUNI BINTI ZAINAL ABIDIN"</f>
        <v>NABILA AYUNI BINTI ZAINAL ABIDIN</v>
      </c>
      <c r="C73" s="14" t="str">
        <f>"991126065214"</f>
        <v>991126065214</v>
      </c>
      <c r="D73" s="14" t="str">
        <f t="shared" si="1"/>
        <v>ETN</v>
      </c>
      <c r="E73" s="30"/>
    </row>
    <row r="74" spans="1:5" x14ac:dyDescent="0.25">
      <c r="A74" s="5">
        <v>14</v>
      </c>
      <c r="B74" s="4" t="str">
        <f>"NUR AINI BINTI ROSLI"</f>
        <v>NUR AINI BINTI ROSLI</v>
      </c>
      <c r="C74" s="14" t="str">
        <f>"990805066468"</f>
        <v>990805066468</v>
      </c>
      <c r="D74" s="14" t="str">
        <f t="shared" si="1"/>
        <v>ETN</v>
      </c>
      <c r="E74" s="30"/>
    </row>
    <row r="75" spans="1:5" x14ac:dyDescent="0.25">
      <c r="A75" s="19">
        <v>15</v>
      </c>
      <c r="B75" s="20" t="str">
        <f>"SITI NURZULAIKHA BINTI MOHAMMAD RAPI"</f>
        <v>SITI NURZULAIKHA BINTI MOHAMMAD RAPI</v>
      </c>
      <c r="C75" s="21" t="str">
        <f>"991226015468"</f>
        <v>991226015468</v>
      </c>
      <c r="D75" s="21" t="str">
        <f t="shared" si="1"/>
        <v>ETN</v>
      </c>
      <c r="E75" s="31"/>
    </row>
    <row r="76" spans="1:5" x14ac:dyDescent="0.25">
      <c r="A76" s="22"/>
      <c r="B76" s="23"/>
      <c r="C76" s="24"/>
      <c r="D76" s="24"/>
      <c r="E76" s="23"/>
    </row>
    <row r="77" spans="1:5" x14ac:dyDescent="0.25">
      <c r="A77" s="6"/>
      <c r="B77" s="7"/>
      <c r="C77" s="15"/>
      <c r="D77" s="15"/>
      <c r="E77" s="7"/>
    </row>
    <row r="78" spans="1:5" x14ac:dyDescent="0.25">
      <c r="A78" s="6"/>
      <c r="B78" s="7"/>
      <c r="C78" s="15"/>
      <c r="D78" s="15"/>
      <c r="E78" s="7"/>
    </row>
    <row r="79" spans="1:5" ht="15.75" customHeight="1" x14ac:dyDescent="0.25">
      <c r="A79" s="6"/>
      <c r="B79" s="7"/>
      <c r="C79" s="15"/>
      <c r="D79" s="15"/>
      <c r="E79" s="7"/>
    </row>
    <row r="80" spans="1:5" ht="15" customHeight="1" x14ac:dyDescent="0.25">
      <c r="A80" s="6"/>
      <c r="B80" s="7"/>
      <c r="C80" s="15"/>
      <c r="D80" s="15"/>
      <c r="E80" s="7"/>
    </row>
    <row r="81" spans="1:5" x14ac:dyDescent="0.25">
      <c r="A81" s="6"/>
      <c r="B81" s="7"/>
      <c r="C81" s="15"/>
      <c r="D81" s="15"/>
      <c r="E81" s="7"/>
    </row>
    <row r="82" spans="1:5" x14ac:dyDescent="0.25">
      <c r="A82" s="6"/>
      <c r="B82" s="7"/>
      <c r="C82" s="15"/>
      <c r="D82" s="15"/>
      <c r="E82" s="7"/>
    </row>
    <row r="83" spans="1:5" x14ac:dyDescent="0.25">
      <c r="A83" s="6"/>
      <c r="B83" s="7"/>
      <c r="C83" s="15"/>
      <c r="D83" s="15"/>
      <c r="E83" s="7"/>
    </row>
    <row r="84" spans="1:5" x14ac:dyDescent="0.25">
      <c r="A84" s="6"/>
      <c r="B84" s="7"/>
      <c r="C84" s="15"/>
      <c r="D84" s="15"/>
      <c r="E84" s="7"/>
    </row>
    <row r="85" spans="1:5" x14ac:dyDescent="0.25">
      <c r="A85" s="6"/>
      <c r="B85" s="7"/>
      <c r="C85" s="15"/>
      <c r="D85" s="15"/>
      <c r="E85" s="7"/>
    </row>
    <row r="86" spans="1:5" x14ac:dyDescent="0.25">
      <c r="A86" s="6"/>
      <c r="B86" s="7"/>
      <c r="C86" s="15"/>
      <c r="D86" s="15"/>
      <c r="E86" s="7"/>
    </row>
    <row r="87" spans="1:5" x14ac:dyDescent="0.25">
      <c r="A87" s="6"/>
      <c r="B87" s="7"/>
      <c r="C87" s="15"/>
      <c r="D87" s="15"/>
      <c r="E87" s="7"/>
    </row>
    <row r="88" spans="1:5" x14ac:dyDescent="0.25">
      <c r="A88" s="6"/>
      <c r="B88" s="7"/>
      <c r="C88" s="15"/>
      <c r="D88" s="15"/>
      <c r="E88" s="7"/>
    </row>
    <row r="89" spans="1:5" x14ac:dyDescent="0.25">
      <c r="A89" s="6"/>
      <c r="B89" s="7"/>
      <c r="C89" s="15"/>
      <c r="D89" s="15"/>
      <c r="E89" s="7"/>
    </row>
    <row r="90" spans="1:5" x14ac:dyDescent="0.25">
      <c r="A90" s="6"/>
      <c r="B90" s="7"/>
      <c r="C90" s="15"/>
      <c r="D90" s="15"/>
      <c r="E90" s="7"/>
    </row>
    <row r="91" spans="1:5" x14ac:dyDescent="0.25">
      <c r="A91" s="6"/>
      <c r="B91" s="7"/>
      <c r="C91" s="15"/>
      <c r="D91" s="15"/>
      <c r="E91" s="7"/>
    </row>
    <row r="92" spans="1:5" x14ac:dyDescent="0.25">
      <c r="A92" s="6"/>
      <c r="B92" s="7"/>
      <c r="C92" s="15"/>
      <c r="D92" s="15"/>
      <c r="E92" s="7"/>
    </row>
    <row r="93" spans="1:5" x14ac:dyDescent="0.25">
      <c r="A93" s="3" t="s">
        <v>40</v>
      </c>
    </row>
    <row r="94" spans="1:5" x14ac:dyDescent="0.25">
      <c r="A94" s="3" t="s">
        <v>41</v>
      </c>
    </row>
    <row r="95" spans="1:5" x14ac:dyDescent="0.25">
      <c r="A95" s="3"/>
    </row>
    <row r="97" spans="1:6" x14ac:dyDescent="0.25">
      <c r="A97" s="49" t="s">
        <v>12</v>
      </c>
      <c r="B97" s="49"/>
      <c r="C97" s="49"/>
      <c r="D97" s="49"/>
      <c r="E97" s="49"/>
      <c r="F97" s="49"/>
    </row>
    <row r="99" spans="1:6" ht="15.75" x14ac:dyDescent="0.25">
      <c r="A99" s="52" t="s">
        <v>0</v>
      </c>
      <c r="B99" s="52"/>
      <c r="C99" s="52"/>
      <c r="D99" s="52"/>
      <c r="E99" s="52"/>
    </row>
    <row r="100" spans="1:6" ht="15.75" x14ac:dyDescent="0.25">
      <c r="A100" s="52" t="s">
        <v>1</v>
      </c>
      <c r="B100" s="52"/>
      <c r="C100" s="52"/>
      <c r="D100" s="52"/>
      <c r="E100" s="52"/>
    </row>
    <row r="101" spans="1:6" ht="15.75" x14ac:dyDescent="0.25">
      <c r="A101" s="53" t="s">
        <v>32</v>
      </c>
      <c r="B101" s="53"/>
      <c r="C101" s="53"/>
      <c r="D101" s="53"/>
      <c r="E101" s="53"/>
    </row>
    <row r="102" spans="1:6" ht="15.75" x14ac:dyDescent="0.25">
      <c r="A102" s="53" t="s">
        <v>2</v>
      </c>
      <c r="B102" s="53"/>
      <c r="C102" s="53"/>
      <c r="D102" s="53"/>
      <c r="E102" s="53"/>
    </row>
    <row r="103" spans="1:6" ht="15.75" x14ac:dyDescent="0.25">
      <c r="A103" s="1" t="s">
        <v>3</v>
      </c>
    </row>
    <row r="104" spans="1:6" x14ac:dyDescent="0.25">
      <c r="A104" s="51" t="s">
        <v>5</v>
      </c>
      <c r="B104" s="51"/>
      <c r="C104" s="11" t="s">
        <v>37</v>
      </c>
    </row>
    <row r="105" spans="1:6" x14ac:dyDescent="0.25">
      <c r="A105" s="2" t="s">
        <v>4</v>
      </c>
    </row>
    <row r="106" spans="1:6" x14ac:dyDescent="0.25">
      <c r="A106" s="51" t="s">
        <v>26</v>
      </c>
      <c r="B106" s="51"/>
      <c r="C106" s="11" t="s">
        <v>20</v>
      </c>
    </row>
    <row r="108" spans="1:6" ht="31.5" x14ac:dyDescent="0.25">
      <c r="A108" s="48" t="s">
        <v>6</v>
      </c>
      <c r="B108" s="48" t="s">
        <v>7</v>
      </c>
      <c r="C108" s="48" t="s">
        <v>8</v>
      </c>
      <c r="D108" s="48" t="s">
        <v>9</v>
      </c>
      <c r="E108" s="26" t="s">
        <v>10</v>
      </c>
    </row>
    <row r="109" spans="1:6" ht="15" customHeight="1" x14ac:dyDescent="0.25">
      <c r="A109" s="48"/>
      <c r="B109" s="48"/>
      <c r="C109" s="48"/>
      <c r="D109" s="48"/>
      <c r="E109" s="14" t="s">
        <v>21</v>
      </c>
    </row>
    <row r="110" spans="1:6" x14ac:dyDescent="0.25">
      <c r="A110" s="5">
        <v>1</v>
      </c>
      <c r="B110" s="4" t="str">
        <f>"ABDUL QAYUMI  BIN ABDULLAH"</f>
        <v>ABDUL QAYUMI  BIN ABDULLAH</v>
      </c>
      <c r="C110" s="14" t="str">
        <f>"991222065089"</f>
        <v>991222065089</v>
      </c>
      <c r="D110" s="14" t="str">
        <f t="shared" ref="D110:D129" si="2">"MPI"</f>
        <v>MPI</v>
      </c>
      <c r="E110" s="30"/>
    </row>
    <row r="111" spans="1:6" x14ac:dyDescent="0.25">
      <c r="A111" s="5">
        <v>2</v>
      </c>
      <c r="B111" s="4" t="str">
        <f>"ASYRAFF IKHWAN BIN RASHIDI"</f>
        <v>ASYRAFF IKHWAN BIN RASHIDI</v>
      </c>
      <c r="C111" s="14" t="str">
        <f>"990120065139"</f>
        <v>990120065139</v>
      </c>
      <c r="D111" s="14" t="str">
        <f t="shared" si="2"/>
        <v>MPI</v>
      </c>
      <c r="E111" s="30"/>
    </row>
    <row r="112" spans="1:6" x14ac:dyDescent="0.25">
      <c r="A112" s="5">
        <v>3</v>
      </c>
      <c r="B112" s="4" t="str">
        <f>"IKMAL HAZIM BIN ZAHARUDIN"</f>
        <v>IKMAL HAZIM BIN ZAHARUDIN</v>
      </c>
      <c r="C112" s="14" t="str">
        <f>"990817066705"</f>
        <v>990817066705</v>
      </c>
      <c r="D112" s="14" t="str">
        <f t="shared" si="2"/>
        <v>MPI</v>
      </c>
      <c r="E112" s="30"/>
    </row>
    <row r="113" spans="1:5" x14ac:dyDescent="0.25">
      <c r="A113" s="5">
        <v>4</v>
      </c>
      <c r="B113" s="4" t="str">
        <f>"LUQMANULHAKIM BIN ABDUL MANAF"</f>
        <v>LUQMANULHAKIM BIN ABDUL MANAF</v>
      </c>
      <c r="C113" s="14" t="str">
        <f>"991124065667"</f>
        <v>991124065667</v>
      </c>
      <c r="D113" s="14" t="str">
        <f t="shared" si="2"/>
        <v>MPI</v>
      </c>
      <c r="E113" s="30"/>
    </row>
    <row r="114" spans="1:5" x14ac:dyDescent="0.25">
      <c r="A114" s="5">
        <v>5</v>
      </c>
      <c r="B114" s="4" t="str">
        <f>"MOHAMAD FAIZ BIN ZAINAL FUAD"</f>
        <v>MOHAMAD FAIZ BIN ZAINAL FUAD</v>
      </c>
      <c r="C114" s="14" t="str">
        <f>"990113086345"</f>
        <v>990113086345</v>
      </c>
      <c r="D114" s="14" t="str">
        <f t="shared" si="2"/>
        <v>MPI</v>
      </c>
      <c r="E114" s="30"/>
    </row>
    <row r="115" spans="1:5" x14ac:dyDescent="0.25">
      <c r="A115" s="5">
        <v>6</v>
      </c>
      <c r="B115" s="4" t="str">
        <f>"MOHAMAD SYAHIRAN BIN MOHD ABDUL MUTTALIB"</f>
        <v>MOHAMAD SYAHIRAN BIN MOHD ABDUL MUTTALIB</v>
      </c>
      <c r="C115" s="14" t="str">
        <f>"990827066653"</f>
        <v>990827066653</v>
      </c>
      <c r="D115" s="14" t="str">
        <f t="shared" si="2"/>
        <v>MPI</v>
      </c>
      <c r="E115" s="30"/>
    </row>
    <row r="116" spans="1:5" x14ac:dyDescent="0.25">
      <c r="A116" s="5">
        <v>7</v>
      </c>
      <c r="B116" s="4" t="str">
        <f>"MUHAMAD ADIB DANIAL BIN ABDUL RAZAK"</f>
        <v>MUHAMAD ADIB DANIAL BIN ABDUL RAZAK</v>
      </c>
      <c r="C116" s="14" t="str">
        <f>"990603145467"</f>
        <v>990603145467</v>
      </c>
      <c r="D116" s="14" t="str">
        <f t="shared" si="2"/>
        <v>MPI</v>
      </c>
      <c r="E116" s="30"/>
    </row>
    <row r="117" spans="1:5" x14ac:dyDescent="0.25">
      <c r="A117" s="5">
        <v>8</v>
      </c>
      <c r="B117" s="4" t="str">
        <f>"MUHAMAD RAZIQ IZZAN AISAR BIN RIZAL"</f>
        <v>MUHAMAD RAZIQ IZZAN AISAR BIN RIZAL</v>
      </c>
      <c r="C117" s="14" t="str">
        <f>"990916105255"</f>
        <v>990916105255</v>
      </c>
      <c r="D117" s="14" t="str">
        <f t="shared" si="2"/>
        <v>MPI</v>
      </c>
      <c r="E117" s="30"/>
    </row>
    <row r="118" spans="1:5" x14ac:dyDescent="0.25">
      <c r="A118" s="5">
        <v>9</v>
      </c>
      <c r="B118" s="4" t="str">
        <f>"MUHAMAD SYAMSUL SYAZWAN BIN IBRAHIM"</f>
        <v>MUHAMAD SYAMSUL SYAZWAN BIN IBRAHIM</v>
      </c>
      <c r="C118" s="14" t="str">
        <f>"990903066605"</f>
        <v>990903066605</v>
      </c>
      <c r="D118" s="14" t="str">
        <f t="shared" si="2"/>
        <v>MPI</v>
      </c>
      <c r="E118" s="30"/>
    </row>
    <row r="119" spans="1:5" x14ac:dyDescent="0.25">
      <c r="A119" s="5">
        <v>10</v>
      </c>
      <c r="B119" s="4" t="str">
        <f>"MUHAMMAD AFIZUL HAKIMI  BIN SHARIN"</f>
        <v>MUHAMMAD AFIZUL HAKIMI  BIN SHARIN</v>
      </c>
      <c r="C119" s="14" t="str">
        <f>"990623065667"</f>
        <v>990623065667</v>
      </c>
      <c r="D119" s="14" t="str">
        <f t="shared" si="2"/>
        <v>MPI</v>
      </c>
      <c r="E119" s="30"/>
    </row>
    <row r="120" spans="1:5" x14ac:dyDescent="0.25">
      <c r="A120" s="5">
        <v>11</v>
      </c>
      <c r="B120" s="4" t="str">
        <f>"MUHAMMAD AIDIL ZAID BIN ZABIDI"</f>
        <v>MUHAMMAD AIDIL ZAID BIN ZABIDI</v>
      </c>
      <c r="C120" s="14" t="str">
        <f>"990529065433"</f>
        <v>990529065433</v>
      </c>
      <c r="D120" s="14" t="str">
        <f t="shared" si="2"/>
        <v>MPI</v>
      </c>
      <c r="E120" s="30"/>
    </row>
    <row r="121" spans="1:5" x14ac:dyDescent="0.25">
      <c r="A121" s="5">
        <v>12</v>
      </c>
      <c r="B121" s="4" t="str">
        <f>"MUHAMMAD AIMAN HAKIM BIN FARIZOL"</f>
        <v>MUHAMMAD AIMAN HAKIM BIN FARIZOL</v>
      </c>
      <c r="C121" s="14" t="str">
        <f>"990724066255"</f>
        <v>990724066255</v>
      </c>
      <c r="D121" s="14" t="str">
        <f t="shared" si="2"/>
        <v>MPI</v>
      </c>
      <c r="E121" s="30"/>
    </row>
    <row r="122" spans="1:5" x14ac:dyDescent="0.25">
      <c r="A122" s="5">
        <v>13</v>
      </c>
      <c r="B122" s="4" t="str">
        <f>"MUHAMMAD AIZZAT SHYZRIEL BIN PIRUS"</f>
        <v>MUHAMMAD AIZZAT SHYZRIEL BIN PIRUS</v>
      </c>
      <c r="C122" s="14" t="str">
        <f>"990215035311"</f>
        <v>990215035311</v>
      </c>
      <c r="D122" s="14" t="str">
        <f t="shared" si="2"/>
        <v>MPI</v>
      </c>
      <c r="E122" s="30"/>
    </row>
    <row r="123" spans="1:5" x14ac:dyDescent="0.25">
      <c r="A123" s="5">
        <v>14</v>
      </c>
      <c r="B123" s="4" t="str">
        <f>"MUHAMMAD AZRI AMIR BIN SHARIFUDIN"</f>
        <v>MUHAMMAD AZRI AMIR BIN SHARIFUDIN</v>
      </c>
      <c r="C123" s="14" t="str">
        <f>"990131065169"</f>
        <v>990131065169</v>
      </c>
      <c r="D123" s="14" t="str">
        <f t="shared" si="2"/>
        <v>MPI</v>
      </c>
      <c r="E123" s="30"/>
    </row>
    <row r="124" spans="1:5" x14ac:dyDescent="0.25">
      <c r="A124" s="5">
        <v>15</v>
      </c>
      <c r="B124" s="4" t="str">
        <f>"MUHAMMAD MUIZZUDDIN BIN MOHD ZAKARIA"</f>
        <v>MUHAMMAD MUIZZUDDIN BIN MOHD ZAKARIA</v>
      </c>
      <c r="C124" s="14" t="str">
        <f>"991114065233"</f>
        <v>991114065233</v>
      </c>
      <c r="D124" s="14" t="str">
        <f t="shared" si="2"/>
        <v>MPI</v>
      </c>
      <c r="E124" s="30"/>
    </row>
    <row r="125" spans="1:5" x14ac:dyDescent="0.25">
      <c r="A125" s="5">
        <v>16</v>
      </c>
      <c r="B125" s="4" t="str">
        <f>"MUHAMMAD NASRUN HAKIM BIN JULAINI"</f>
        <v>MUHAMMAD NASRUN HAKIM BIN JULAINI</v>
      </c>
      <c r="C125" s="14" t="str">
        <f>"991021146771"</f>
        <v>991021146771</v>
      </c>
      <c r="D125" s="14" t="str">
        <f t="shared" si="2"/>
        <v>MPI</v>
      </c>
      <c r="E125" s="30"/>
    </row>
    <row r="126" spans="1:5" x14ac:dyDescent="0.25">
      <c r="A126" s="5">
        <v>17</v>
      </c>
      <c r="B126" s="4" t="str">
        <f>"MUHAMMAD RUSTAM IKMAL BIN ADUAT"</f>
        <v>MUHAMMAD RUSTAM IKMAL BIN ADUAT</v>
      </c>
      <c r="C126" s="14" t="str">
        <f>"991013065613"</f>
        <v>991013065613</v>
      </c>
      <c r="D126" s="14" t="str">
        <f t="shared" si="2"/>
        <v>MPI</v>
      </c>
      <c r="E126" s="30"/>
    </row>
    <row r="127" spans="1:5" x14ac:dyDescent="0.25">
      <c r="A127" s="5">
        <v>18</v>
      </c>
      <c r="B127" s="4" t="str">
        <f>"MUHAMMAD SHAHRUL AMIRUL BIN HISHAM"</f>
        <v>MUHAMMAD SHAHRUL AMIRUL BIN HISHAM</v>
      </c>
      <c r="C127" s="14" t="str">
        <f>"990128106329"</f>
        <v>990128106329</v>
      </c>
      <c r="D127" s="14" t="str">
        <f t="shared" si="2"/>
        <v>MPI</v>
      </c>
      <c r="E127" s="30"/>
    </row>
    <row r="128" spans="1:5" x14ac:dyDescent="0.25">
      <c r="A128" s="5">
        <v>19</v>
      </c>
      <c r="B128" s="4" t="str">
        <f>"NAIM KASHFI BIN MOHAMAD ZABIDI"</f>
        <v>NAIM KASHFI BIN MOHAMAD ZABIDI</v>
      </c>
      <c r="C128" s="14" t="str">
        <f>"990806066451"</f>
        <v>990806066451</v>
      </c>
      <c r="D128" s="14" t="str">
        <f t="shared" si="2"/>
        <v>MPI</v>
      </c>
      <c r="E128" s="30"/>
    </row>
    <row r="129" spans="1:5" x14ac:dyDescent="0.25">
      <c r="A129" s="19">
        <v>20</v>
      </c>
      <c r="B129" s="20" t="str">
        <f>"SITI NURAZIMAH BINTI SAPALI"</f>
        <v>SITI NURAZIMAH BINTI SAPALI</v>
      </c>
      <c r="C129" s="21" t="str">
        <f>"990804066482"</f>
        <v>990804066482</v>
      </c>
      <c r="D129" s="21" t="str">
        <f t="shared" si="2"/>
        <v>MPI</v>
      </c>
      <c r="E129" s="31"/>
    </row>
    <row r="130" spans="1:5" x14ac:dyDescent="0.25">
      <c r="A130" s="22"/>
      <c r="B130" s="23"/>
      <c r="C130" s="24"/>
      <c r="D130" s="24"/>
      <c r="E130" s="23"/>
    </row>
    <row r="131" spans="1:5" x14ac:dyDescent="0.25">
      <c r="A131" s="6"/>
      <c r="B131" s="7"/>
      <c r="C131" s="15"/>
      <c r="D131" s="15"/>
      <c r="E131" s="7"/>
    </row>
    <row r="132" spans="1:5" x14ac:dyDescent="0.25">
      <c r="A132" s="6"/>
      <c r="B132" s="7"/>
      <c r="C132" s="15"/>
      <c r="D132" s="15"/>
      <c r="E132" s="7"/>
    </row>
    <row r="133" spans="1:5" x14ac:dyDescent="0.25">
      <c r="A133" s="6"/>
      <c r="B133" s="7"/>
      <c r="C133" s="15"/>
      <c r="D133" s="15"/>
      <c r="E133" s="25"/>
    </row>
    <row r="134" spans="1:5" x14ac:dyDescent="0.25">
      <c r="A134" s="6"/>
      <c r="B134" s="7"/>
      <c r="C134" s="15"/>
      <c r="D134" s="15"/>
      <c r="E134" s="7"/>
    </row>
    <row r="135" spans="1:5" x14ac:dyDescent="0.25">
      <c r="A135" s="6"/>
      <c r="B135" s="7"/>
      <c r="C135" s="15"/>
      <c r="D135" s="15"/>
      <c r="E135" s="7"/>
    </row>
    <row r="136" spans="1:5" x14ac:dyDescent="0.25">
      <c r="A136" s="6"/>
      <c r="B136" s="7"/>
      <c r="C136" s="15"/>
      <c r="D136" s="15"/>
      <c r="E136" s="7"/>
    </row>
    <row r="137" spans="1:5" x14ac:dyDescent="0.25">
      <c r="A137" s="6"/>
      <c r="B137" s="7"/>
      <c r="C137" s="15"/>
      <c r="D137" s="15"/>
      <c r="E137" s="7"/>
    </row>
    <row r="138" spans="1:5" x14ac:dyDescent="0.25">
      <c r="A138" s="6"/>
      <c r="B138" s="7"/>
      <c r="C138" s="15"/>
      <c r="D138" s="15"/>
      <c r="E138" s="7"/>
    </row>
    <row r="139" spans="1:5" x14ac:dyDescent="0.25">
      <c r="A139" s="6"/>
      <c r="B139" s="7"/>
      <c r="C139" s="15"/>
      <c r="D139" s="15"/>
      <c r="E139" s="7"/>
    </row>
    <row r="140" spans="1:5" x14ac:dyDescent="0.25">
      <c r="A140" s="6"/>
      <c r="B140" s="7"/>
      <c r="C140" s="15"/>
      <c r="D140" s="15"/>
      <c r="E140" s="7"/>
    </row>
    <row r="141" spans="1:5" x14ac:dyDescent="0.25">
      <c r="A141" s="6"/>
      <c r="B141" s="7"/>
      <c r="C141" s="15"/>
      <c r="D141" s="15"/>
      <c r="E141" s="7"/>
    </row>
    <row r="142" spans="1:5" x14ac:dyDescent="0.25">
      <c r="A142" s="3" t="s">
        <v>40</v>
      </c>
    </row>
    <row r="143" spans="1:5" x14ac:dyDescent="0.25">
      <c r="A143" s="3" t="s">
        <v>41</v>
      </c>
    </row>
    <row r="144" spans="1:5" x14ac:dyDescent="0.25">
      <c r="A144" s="3"/>
    </row>
    <row r="146" spans="1:6" x14ac:dyDescent="0.25">
      <c r="A146" s="49" t="s">
        <v>12</v>
      </c>
      <c r="B146" s="49"/>
      <c r="C146" s="49"/>
      <c r="D146" s="49"/>
      <c r="E146" s="49"/>
      <c r="F146" s="49"/>
    </row>
    <row r="147" spans="1:6" x14ac:dyDescent="0.25">
      <c r="A147" s="28"/>
      <c r="B147" s="28"/>
      <c r="C147" s="28"/>
      <c r="D147" s="28"/>
      <c r="E147" s="28"/>
      <c r="F147" s="28"/>
    </row>
    <row r="148" spans="1:6" ht="15.75" x14ac:dyDescent="0.25">
      <c r="A148" s="52" t="s">
        <v>0</v>
      </c>
      <c r="B148" s="52"/>
      <c r="C148" s="52"/>
      <c r="D148" s="52"/>
      <c r="E148" s="52"/>
    </row>
    <row r="149" spans="1:6" ht="15.75" x14ac:dyDescent="0.25">
      <c r="A149" s="52" t="s">
        <v>1</v>
      </c>
      <c r="B149" s="52"/>
      <c r="C149" s="52"/>
      <c r="D149" s="52"/>
      <c r="E149" s="52"/>
    </row>
    <row r="150" spans="1:6" ht="15.75" x14ac:dyDescent="0.25">
      <c r="A150" s="53" t="s">
        <v>32</v>
      </c>
      <c r="B150" s="53"/>
      <c r="C150" s="53"/>
      <c r="D150" s="53"/>
      <c r="E150" s="53"/>
    </row>
    <row r="151" spans="1:6" ht="15.75" x14ac:dyDescent="0.25">
      <c r="A151" s="53" t="s">
        <v>2</v>
      </c>
      <c r="B151" s="53"/>
      <c r="C151" s="53"/>
      <c r="D151" s="53"/>
      <c r="E151" s="53"/>
    </row>
    <row r="152" spans="1:6" ht="15.75" x14ac:dyDescent="0.25">
      <c r="A152" s="1" t="s">
        <v>3</v>
      </c>
    </row>
    <row r="153" spans="1:6" x14ac:dyDescent="0.25">
      <c r="A153" s="51" t="s">
        <v>5</v>
      </c>
      <c r="B153" s="51"/>
      <c r="C153" s="11" t="s">
        <v>37</v>
      </c>
    </row>
    <row r="154" spans="1:6" x14ac:dyDescent="0.25">
      <c r="A154" s="2" t="s">
        <v>4</v>
      </c>
    </row>
    <row r="155" spans="1:6" x14ac:dyDescent="0.25">
      <c r="A155" s="51" t="s">
        <v>26</v>
      </c>
      <c r="B155" s="51"/>
      <c r="C155" s="11" t="s">
        <v>20</v>
      </c>
    </row>
    <row r="157" spans="1:6" ht="31.5" x14ac:dyDescent="0.25">
      <c r="A157" s="48" t="s">
        <v>6</v>
      </c>
      <c r="B157" s="48" t="s">
        <v>7</v>
      </c>
      <c r="C157" s="48" t="s">
        <v>8</v>
      </c>
      <c r="D157" s="48" t="s">
        <v>9</v>
      </c>
      <c r="E157" s="26" t="s">
        <v>10</v>
      </c>
    </row>
    <row r="158" spans="1:6" ht="15" customHeight="1" x14ac:dyDescent="0.25">
      <c r="A158" s="48"/>
      <c r="B158" s="48"/>
      <c r="C158" s="48"/>
      <c r="D158" s="48"/>
      <c r="E158" s="14" t="s">
        <v>21</v>
      </c>
    </row>
    <row r="159" spans="1:6" x14ac:dyDescent="0.25">
      <c r="A159" s="5">
        <v>1</v>
      </c>
      <c r="B159" s="4" t="str">
        <f>"KARTHIK A/L RAGUNATHAN"</f>
        <v>KARTHIK A/L RAGUNATHAN</v>
      </c>
      <c r="C159" s="14" t="str">
        <f>"991221035611"</f>
        <v>991221035611</v>
      </c>
      <c r="D159" s="14" t="str">
        <f t="shared" ref="D159:D175" si="3">"MPP"</f>
        <v>MPP</v>
      </c>
      <c r="E159" s="30"/>
    </row>
    <row r="160" spans="1:6" x14ac:dyDescent="0.25">
      <c r="A160" s="5">
        <v>2</v>
      </c>
      <c r="B160" s="4" t="str">
        <f>"MOHAMAD SAMSUL ARIF BIN IDRUSSAIDI AKMAR"</f>
        <v>MOHAMAD SAMSUL ARIF BIN IDRUSSAIDI AKMAR</v>
      </c>
      <c r="C160" s="14" t="str">
        <f>"990723066499"</f>
        <v>990723066499</v>
      </c>
      <c r="D160" s="14" t="str">
        <f t="shared" si="3"/>
        <v>MPP</v>
      </c>
      <c r="E160" s="30"/>
    </row>
    <row r="161" spans="1:5" x14ac:dyDescent="0.25">
      <c r="A161" s="5">
        <v>3</v>
      </c>
      <c r="B161" s="4" t="str">
        <f>"MUHAMMAD ALIFF NAZRIEN BIN HAMERI"</f>
        <v>MUHAMMAD ALIFF NAZRIEN BIN HAMERI</v>
      </c>
      <c r="C161" s="14" t="str">
        <f>"990418065481"</f>
        <v>990418065481</v>
      </c>
      <c r="D161" s="14" t="str">
        <f t="shared" si="3"/>
        <v>MPP</v>
      </c>
      <c r="E161" s="30"/>
    </row>
    <row r="162" spans="1:5" x14ac:dyDescent="0.25">
      <c r="A162" s="5">
        <v>4</v>
      </c>
      <c r="B162" s="4" t="str">
        <f>"MUHAMMAD AMIR AMIRUN BIN ZAMRI"</f>
        <v>MUHAMMAD AMIR AMIRUN BIN ZAMRI</v>
      </c>
      <c r="C162" s="14" t="str">
        <f>"991119146729"</f>
        <v>991119146729</v>
      </c>
      <c r="D162" s="14" t="str">
        <f t="shared" si="3"/>
        <v>MPP</v>
      </c>
      <c r="E162" s="30"/>
    </row>
    <row r="163" spans="1:5" x14ac:dyDescent="0.25">
      <c r="A163" s="5">
        <v>5</v>
      </c>
      <c r="B163" s="4" t="str">
        <f>"MUHAMMAD AMIRUL SYAHID BIN ADNA"</f>
        <v>MUHAMMAD AMIRUL SYAHID BIN ADNA</v>
      </c>
      <c r="C163" s="14" t="str">
        <f>"990430105239"</f>
        <v>990430105239</v>
      </c>
      <c r="D163" s="14" t="str">
        <f t="shared" si="3"/>
        <v>MPP</v>
      </c>
      <c r="E163" s="30"/>
    </row>
    <row r="164" spans="1:5" x14ac:dyDescent="0.25">
      <c r="A164" s="5">
        <v>6</v>
      </c>
      <c r="B164" s="4" t="str">
        <f>"MUHAMMAD ASHRAF BIN MOHD NOOR"</f>
        <v>MUHAMMAD ASHRAF BIN MOHD NOOR</v>
      </c>
      <c r="C164" s="14" t="str">
        <f>"990404065915"</f>
        <v>990404065915</v>
      </c>
      <c r="D164" s="14" t="str">
        <f t="shared" si="3"/>
        <v>MPP</v>
      </c>
      <c r="E164" s="30"/>
    </row>
    <row r="165" spans="1:5" x14ac:dyDescent="0.25">
      <c r="A165" s="5">
        <v>7</v>
      </c>
      <c r="B165" s="4" t="str">
        <f>"MUHAMMAD AZMI SYARIFUDDIN BIN NAZAHAR"</f>
        <v>MUHAMMAD AZMI SYARIFUDDIN BIN NAZAHAR</v>
      </c>
      <c r="C165" s="14" t="str">
        <f>"990118065973"</f>
        <v>990118065973</v>
      </c>
      <c r="D165" s="14" t="str">
        <f t="shared" si="3"/>
        <v>MPP</v>
      </c>
      <c r="E165" s="30"/>
    </row>
    <row r="166" spans="1:5" x14ac:dyDescent="0.25">
      <c r="A166" s="5">
        <v>8</v>
      </c>
      <c r="B166" s="4" t="str">
        <f>"MUHAMMAD FIKRI BIN MOHAMAD"</f>
        <v>MUHAMMAD FIKRI BIN MOHAMAD</v>
      </c>
      <c r="C166" s="14" t="str">
        <f>"990209065821"</f>
        <v>990209065821</v>
      </c>
      <c r="D166" s="14" t="str">
        <f t="shared" si="3"/>
        <v>MPP</v>
      </c>
      <c r="E166" s="30"/>
    </row>
    <row r="167" spans="1:5" x14ac:dyDescent="0.25">
      <c r="A167" s="5">
        <v>9</v>
      </c>
      <c r="B167" s="4" t="str">
        <f>"MUHAMMAD HAIRIE BIN AMRAN"</f>
        <v>MUHAMMAD HAIRIE BIN AMRAN</v>
      </c>
      <c r="C167" s="14" t="str">
        <f>"990324065763"</f>
        <v>990324065763</v>
      </c>
      <c r="D167" s="14" t="str">
        <f t="shared" si="3"/>
        <v>MPP</v>
      </c>
      <c r="E167" s="30"/>
    </row>
    <row r="168" spans="1:5" x14ac:dyDescent="0.25">
      <c r="A168" s="5">
        <v>10</v>
      </c>
      <c r="B168" s="4" t="str">
        <f>"MUHAMMAD NAZMI BIN NAZRI"</f>
        <v>MUHAMMAD NAZMI BIN NAZRI</v>
      </c>
      <c r="C168" s="14" t="str">
        <f>"990927065447"</f>
        <v>990927065447</v>
      </c>
      <c r="D168" s="14" t="str">
        <f t="shared" si="3"/>
        <v>MPP</v>
      </c>
      <c r="E168" s="30"/>
    </row>
    <row r="169" spans="1:5" x14ac:dyDescent="0.25">
      <c r="A169" s="5">
        <v>11</v>
      </c>
      <c r="B169" s="4" t="str">
        <f>"MUHAMMAD NURHAQIL BIN NORZLAN"</f>
        <v>MUHAMMAD NURHAQIL BIN NORZLAN</v>
      </c>
      <c r="C169" s="14" t="str">
        <f>"990827066717"</f>
        <v>990827066717</v>
      </c>
      <c r="D169" s="14" t="str">
        <f t="shared" si="3"/>
        <v>MPP</v>
      </c>
      <c r="E169" s="30"/>
    </row>
    <row r="170" spans="1:5" x14ac:dyDescent="0.25">
      <c r="A170" s="5">
        <v>12</v>
      </c>
      <c r="B170" s="4" t="str">
        <f>"NUR NISA LIYANA BINTI IMRAM"</f>
        <v>NUR NISA LIYANA BINTI IMRAM</v>
      </c>
      <c r="C170" s="14" t="str">
        <f>"990607065640"</f>
        <v>990607065640</v>
      </c>
      <c r="D170" s="14" t="str">
        <f t="shared" si="3"/>
        <v>MPP</v>
      </c>
      <c r="E170" s="30"/>
    </row>
    <row r="171" spans="1:5" x14ac:dyDescent="0.25">
      <c r="A171" s="5">
        <v>13</v>
      </c>
      <c r="B171" s="4" t="str">
        <f>"SITI MASITAH BINTI MD ZAKARIA"</f>
        <v>SITI MASITAH BINTI MD ZAKARIA</v>
      </c>
      <c r="C171" s="14" t="str">
        <f>"990907086072"</f>
        <v>990907086072</v>
      </c>
      <c r="D171" s="14" t="str">
        <f t="shared" si="3"/>
        <v>MPP</v>
      </c>
      <c r="E171" s="30"/>
    </row>
    <row r="172" spans="1:5" x14ac:dyDescent="0.25">
      <c r="A172" s="5">
        <v>14</v>
      </c>
      <c r="B172" s="4" t="str">
        <f>"TENGKU MOHD ISKANDAR BIN TG SAARI"</f>
        <v>TENGKU MOHD ISKANDAR BIN TG SAARI</v>
      </c>
      <c r="C172" s="14" t="str">
        <f>"990904066199"</f>
        <v>990904066199</v>
      </c>
      <c r="D172" s="14" t="str">
        <f t="shared" si="3"/>
        <v>MPP</v>
      </c>
      <c r="E172" s="30"/>
    </row>
    <row r="173" spans="1:5" x14ac:dyDescent="0.25">
      <c r="A173" s="5">
        <v>15</v>
      </c>
      <c r="B173" s="4" t="str">
        <f>"WAN MUHAMMAD ALIF BIN WAN RAZANI"</f>
        <v>WAN MUHAMMAD ALIF BIN WAN RAZANI</v>
      </c>
      <c r="C173" s="14" t="str">
        <f>"990731145111"</f>
        <v>990731145111</v>
      </c>
      <c r="D173" s="14" t="str">
        <f t="shared" si="3"/>
        <v>MPP</v>
      </c>
      <c r="E173" s="30"/>
    </row>
    <row r="174" spans="1:5" x14ac:dyDescent="0.25">
      <c r="A174" s="5">
        <v>16</v>
      </c>
      <c r="B174" s="4" t="str">
        <f>"ZARIFA SYAZLIANA BINTI MOHAMAD SABRI"</f>
        <v>ZARIFA SYAZLIANA BINTI MOHAMAD SABRI</v>
      </c>
      <c r="C174" s="14" t="str">
        <f>"990207065596"</f>
        <v>990207065596</v>
      </c>
      <c r="D174" s="14" t="str">
        <f t="shared" si="3"/>
        <v>MPP</v>
      </c>
      <c r="E174" s="30"/>
    </row>
    <row r="175" spans="1:5" x14ac:dyDescent="0.25">
      <c r="A175" s="19">
        <v>17</v>
      </c>
      <c r="B175" s="20" t="str">
        <f>"ZULAIKHA BINTI KAMARAZAMAN"</f>
        <v>ZULAIKHA BINTI KAMARAZAMAN</v>
      </c>
      <c r="C175" s="21" t="str">
        <f>"990911066496"</f>
        <v>990911066496</v>
      </c>
      <c r="D175" s="21" t="str">
        <f t="shared" si="3"/>
        <v>MPP</v>
      </c>
      <c r="E175" s="31"/>
    </row>
    <row r="176" spans="1:5" x14ac:dyDescent="0.25">
      <c r="A176" s="22"/>
      <c r="B176" s="23"/>
      <c r="C176" s="24"/>
      <c r="D176" s="24"/>
      <c r="E176" s="23"/>
    </row>
    <row r="177" spans="1:5" x14ac:dyDescent="0.25">
      <c r="A177" s="6"/>
      <c r="B177" s="7"/>
      <c r="C177" s="15"/>
      <c r="D177" s="15"/>
      <c r="E177" s="7"/>
    </row>
    <row r="178" spans="1:5" x14ac:dyDescent="0.25">
      <c r="A178" s="6"/>
      <c r="B178" s="7"/>
      <c r="C178" s="15"/>
      <c r="D178" s="15"/>
      <c r="E178" s="7"/>
    </row>
    <row r="179" spans="1:5" x14ac:dyDescent="0.25">
      <c r="A179" s="6"/>
      <c r="B179" s="7"/>
      <c r="C179" s="15"/>
      <c r="D179" s="15"/>
      <c r="E179" s="7"/>
    </row>
    <row r="180" spans="1:5" x14ac:dyDescent="0.25">
      <c r="A180" s="6"/>
      <c r="B180" s="7"/>
      <c r="C180" s="15"/>
      <c r="D180" s="15"/>
      <c r="E180" s="7"/>
    </row>
    <row r="181" spans="1:5" x14ac:dyDescent="0.25">
      <c r="A181" s="6"/>
      <c r="B181" s="7"/>
      <c r="C181" s="15"/>
      <c r="D181" s="15"/>
      <c r="E181" s="7"/>
    </row>
    <row r="182" spans="1:5" x14ac:dyDescent="0.25">
      <c r="A182" s="6"/>
      <c r="B182" s="7"/>
      <c r="C182" s="15"/>
      <c r="D182" s="15"/>
      <c r="E182" s="7"/>
    </row>
    <row r="183" spans="1:5" x14ac:dyDescent="0.25">
      <c r="A183" s="6"/>
      <c r="B183" s="7"/>
      <c r="C183" s="15"/>
      <c r="D183" s="15"/>
      <c r="E183" s="7"/>
    </row>
    <row r="184" spans="1:5" x14ac:dyDescent="0.25">
      <c r="A184" s="6"/>
      <c r="B184" s="7"/>
      <c r="C184" s="15"/>
      <c r="D184" s="15"/>
      <c r="E184" s="7"/>
    </row>
    <row r="185" spans="1:5" x14ac:dyDescent="0.25">
      <c r="A185" s="6"/>
      <c r="B185" s="7"/>
      <c r="C185" s="15"/>
      <c r="D185" s="15"/>
      <c r="E185" s="7"/>
    </row>
    <row r="186" spans="1:5" x14ac:dyDescent="0.25">
      <c r="A186" s="6"/>
      <c r="B186" s="7"/>
      <c r="C186" s="15"/>
      <c r="D186" s="15"/>
      <c r="E186" s="7"/>
    </row>
    <row r="187" spans="1:5" x14ac:dyDescent="0.25">
      <c r="A187" s="6"/>
      <c r="B187" s="7"/>
      <c r="C187" s="15"/>
      <c r="D187" s="15"/>
      <c r="E187" s="7"/>
    </row>
    <row r="188" spans="1:5" x14ac:dyDescent="0.25">
      <c r="A188" s="6"/>
      <c r="B188" s="7"/>
      <c r="C188" s="15"/>
      <c r="D188" s="15"/>
      <c r="E188" s="7"/>
    </row>
    <row r="189" spans="1:5" x14ac:dyDescent="0.25">
      <c r="A189" s="6"/>
      <c r="B189" s="7"/>
      <c r="C189" s="15"/>
      <c r="D189" s="15"/>
      <c r="E189" s="7"/>
    </row>
    <row r="190" spans="1:5" x14ac:dyDescent="0.25">
      <c r="A190" s="6"/>
      <c r="B190" s="7"/>
      <c r="C190" s="15"/>
      <c r="D190" s="15"/>
      <c r="E190" s="7"/>
    </row>
    <row r="191" spans="1:5" x14ac:dyDescent="0.25">
      <c r="A191" s="3" t="s">
        <v>40</v>
      </c>
    </row>
    <row r="192" spans="1:5" x14ac:dyDescent="0.25">
      <c r="A192" s="3" t="s">
        <v>41</v>
      </c>
    </row>
    <row r="193" spans="1:6" x14ac:dyDescent="0.25">
      <c r="A193" s="3"/>
    </row>
    <row r="195" spans="1:6" x14ac:dyDescent="0.25">
      <c r="A195" s="49" t="s">
        <v>12</v>
      </c>
      <c r="B195" s="49"/>
      <c r="C195" s="49"/>
      <c r="D195" s="49"/>
      <c r="E195" s="49"/>
      <c r="F195" s="49"/>
    </row>
    <row r="196" spans="1:6" x14ac:dyDescent="0.25">
      <c r="A196" s="6"/>
      <c r="B196" s="7"/>
      <c r="C196" s="15"/>
      <c r="D196" s="15"/>
      <c r="E196" s="7"/>
    </row>
    <row r="197" spans="1:6" ht="15.75" x14ac:dyDescent="0.25">
      <c r="A197" s="52" t="s">
        <v>0</v>
      </c>
      <c r="B197" s="52"/>
      <c r="C197" s="52"/>
      <c r="D197" s="52"/>
      <c r="E197" s="52"/>
    </row>
    <row r="198" spans="1:6" ht="15.75" x14ac:dyDescent="0.25">
      <c r="A198" s="52" t="s">
        <v>1</v>
      </c>
      <c r="B198" s="52"/>
      <c r="C198" s="52"/>
      <c r="D198" s="52"/>
      <c r="E198" s="52"/>
    </row>
    <row r="199" spans="1:6" ht="15.75" x14ac:dyDescent="0.25">
      <c r="A199" s="53" t="s">
        <v>32</v>
      </c>
      <c r="B199" s="53"/>
      <c r="C199" s="53"/>
      <c r="D199" s="53"/>
      <c r="E199" s="53"/>
    </row>
    <row r="200" spans="1:6" ht="15.75" x14ac:dyDescent="0.25">
      <c r="A200" s="53" t="s">
        <v>2</v>
      </c>
      <c r="B200" s="53"/>
      <c r="C200" s="53"/>
      <c r="D200" s="53"/>
      <c r="E200" s="53"/>
    </row>
    <row r="201" spans="1:6" ht="15.75" x14ac:dyDescent="0.25">
      <c r="A201" s="1" t="s">
        <v>3</v>
      </c>
    </row>
    <row r="202" spans="1:6" x14ac:dyDescent="0.25">
      <c r="A202" s="51" t="s">
        <v>5</v>
      </c>
      <c r="B202" s="51"/>
      <c r="C202" s="11" t="s">
        <v>37</v>
      </c>
    </row>
    <row r="203" spans="1:6" x14ac:dyDescent="0.25">
      <c r="A203" s="2" t="s">
        <v>4</v>
      </c>
    </row>
    <row r="204" spans="1:6" x14ac:dyDescent="0.25">
      <c r="A204" s="51" t="s">
        <v>26</v>
      </c>
      <c r="B204" s="51"/>
      <c r="C204" s="11" t="s">
        <v>20</v>
      </c>
    </row>
    <row r="206" spans="1:6" ht="31.5" x14ac:dyDescent="0.25">
      <c r="A206" s="48" t="s">
        <v>6</v>
      </c>
      <c r="B206" s="48" t="s">
        <v>7</v>
      </c>
      <c r="C206" s="48" t="s">
        <v>8</v>
      </c>
      <c r="D206" s="48" t="s">
        <v>9</v>
      </c>
      <c r="E206" s="26" t="s">
        <v>10</v>
      </c>
    </row>
    <row r="207" spans="1:6" ht="15" customHeight="1" x14ac:dyDescent="0.25">
      <c r="A207" s="48"/>
      <c r="B207" s="48"/>
      <c r="C207" s="48"/>
      <c r="D207" s="48"/>
      <c r="E207" s="14" t="s">
        <v>21</v>
      </c>
    </row>
    <row r="208" spans="1:6" x14ac:dyDescent="0.25">
      <c r="A208" s="5">
        <v>1</v>
      </c>
      <c r="B208" s="4" t="str">
        <f>"ADNAN FADLI BIN SAH PRI"</f>
        <v>ADNAN FADLI BIN SAH PRI</v>
      </c>
      <c r="C208" s="14" t="str">
        <f>"990527065755"</f>
        <v>990527065755</v>
      </c>
      <c r="D208" s="14" t="str">
        <f t="shared" ref="D208:D227" si="4">"MTA"</f>
        <v>MTA</v>
      </c>
      <c r="E208" s="30"/>
    </row>
    <row r="209" spans="1:5" x14ac:dyDescent="0.25">
      <c r="A209" s="5">
        <v>2</v>
      </c>
      <c r="B209" s="4" t="str">
        <f>"AHMAD ADHA BIN MOHAMAD TAHAR"</f>
        <v>AHMAD ADHA BIN MOHAMAD TAHAR</v>
      </c>
      <c r="C209" s="14" t="str">
        <f>"990328065779"</f>
        <v>990328065779</v>
      </c>
      <c r="D209" s="14" t="str">
        <f t="shared" si="4"/>
        <v>MTA</v>
      </c>
      <c r="E209" s="30"/>
    </row>
    <row r="210" spans="1:5" x14ac:dyDescent="0.25">
      <c r="A210" s="5">
        <v>3</v>
      </c>
      <c r="B210" s="4" t="str">
        <f>"AHMAD IKMAL BIN ISHAK"</f>
        <v>AHMAD IKMAL BIN ISHAK</v>
      </c>
      <c r="C210" s="14" t="str">
        <f>"991207065865"</f>
        <v>991207065865</v>
      </c>
      <c r="D210" s="14" t="str">
        <f t="shared" si="4"/>
        <v>MTA</v>
      </c>
      <c r="E210" s="30"/>
    </row>
    <row r="211" spans="1:5" x14ac:dyDescent="0.25">
      <c r="A211" s="5">
        <v>4</v>
      </c>
      <c r="B211" s="4" t="str">
        <f>"AMIR HAMZAH BIN KAMARUL AZLAN"</f>
        <v>AMIR HAMZAH BIN KAMARUL AZLAN</v>
      </c>
      <c r="C211" s="14" t="str">
        <f>"990304015435"</f>
        <v>990304015435</v>
      </c>
      <c r="D211" s="14" t="str">
        <f t="shared" si="4"/>
        <v>MTA</v>
      </c>
      <c r="E211" s="30"/>
    </row>
    <row r="212" spans="1:5" x14ac:dyDescent="0.25">
      <c r="A212" s="5">
        <v>5</v>
      </c>
      <c r="B212" s="4" t="str">
        <f>"KHAIROL HAKIMI BIN ZULKEFLI"</f>
        <v>KHAIROL HAKIMI BIN ZULKEFLI</v>
      </c>
      <c r="C212" s="14" t="str">
        <f>"990218066009"</f>
        <v>990218066009</v>
      </c>
      <c r="D212" s="14" t="str">
        <f t="shared" si="4"/>
        <v>MTA</v>
      </c>
      <c r="E212" s="30"/>
    </row>
    <row r="213" spans="1:5" x14ac:dyDescent="0.25">
      <c r="A213" s="5">
        <v>6</v>
      </c>
      <c r="B213" s="4" t="str">
        <f>"MOHAMAD IQMAL SYAFIQ BIN MOHD SHAKERI"</f>
        <v>MOHAMAD IQMAL SYAFIQ BIN MOHD SHAKERI</v>
      </c>
      <c r="C213" s="14" t="str">
        <f>"990416065461"</f>
        <v>990416065461</v>
      </c>
      <c r="D213" s="14" t="str">
        <f t="shared" si="4"/>
        <v>MTA</v>
      </c>
      <c r="E213" s="30"/>
    </row>
    <row r="214" spans="1:5" x14ac:dyDescent="0.25">
      <c r="A214" s="5">
        <v>7</v>
      </c>
      <c r="B214" s="4" t="str">
        <f>"MUHAMAD SOLIHIN BIN SUHAIMI"</f>
        <v>MUHAMAD SOLIHIN BIN SUHAIMI</v>
      </c>
      <c r="C214" s="14" t="str">
        <f>"991121065223"</f>
        <v>991121065223</v>
      </c>
      <c r="D214" s="14" t="str">
        <f t="shared" si="4"/>
        <v>MTA</v>
      </c>
      <c r="E214" s="30"/>
    </row>
    <row r="215" spans="1:5" x14ac:dyDescent="0.25">
      <c r="A215" s="5">
        <v>8</v>
      </c>
      <c r="B215" s="4" t="str">
        <f>"MUHAMAD ZAMZURI BIN YUSLEE"</f>
        <v>MUHAMAD ZAMZURI BIN YUSLEE</v>
      </c>
      <c r="C215" s="14" t="str">
        <f>"990324065077"</f>
        <v>990324065077</v>
      </c>
      <c r="D215" s="14" t="str">
        <f t="shared" si="4"/>
        <v>MTA</v>
      </c>
      <c r="E215" s="30"/>
    </row>
    <row r="216" spans="1:5" x14ac:dyDescent="0.25">
      <c r="A216" s="5">
        <v>9</v>
      </c>
      <c r="B216" s="4" t="str">
        <f>"MUHAMMAD AFIQ BIN NORDIN"</f>
        <v>MUHAMMAD AFIQ BIN NORDIN</v>
      </c>
      <c r="C216" s="14" t="str">
        <f>"991216065437"</f>
        <v>991216065437</v>
      </c>
      <c r="D216" s="14" t="str">
        <f t="shared" si="4"/>
        <v>MTA</v>
      </c>
      <c r="E216" s="30"/>
    </row>
    <row r="217" spans="1:5" x14ac:dyDescent="0.25">
      <c r="A217" s="5">
        <v>10</v>
      </c>
      <c r="B217" s="4" t="str">
        <f>"MUHAMMAD AZWAN FIKRY BIN MUHAMMAD HISHAM"</f>
        <v>MUHAMMAD AZWAN FIKRY BIN MUHAMMAD HISHAM</v>
      </c>
      <c r="C217" s="14" t="str">
        <f>"990816066519"</f>
        <v>990816066519</v>
      </c>
      <c r="D217" s="14" t="str">
        <f t="shared" si="4"/>
        <v>MTA</v>
      </c>
      <c r="E217" s="30"/>
    </row>
    <row r="218" spans="1:5" x14ac:dyDescent="0.25">
      <c r="A218" s="5">
        <v>11</v>
      </c>
      <c r="B218" s="4" t="str">
        <f>"MUHAMMAD FARIES BIN MOHD NAZARI"</f>
        <v>MUHAMMAD FARIES BIN MOHD NAZARI</v>
      </c>
      <c r="C218" s="14" t="str">
        <f>"990920035499"</f>
        <v>990920035499</v>
      </c>
      <c r="D218" s="14" t="str">
        <f t="shared" si="4"/>
        <v>MTA</v>
      </c>
      <c r="E218" s="30"/>
    </row>
    <row r="219" spans="1:5" x14ac:dyDescent="0.25">
      <c r="A219" s="5">
        <v>12</v>
      </c>
      <c r="B219" s="4" t="str">
        <f>"MUHAMMAD FIRDAUS BIN HAZMAN"</f>
        <v>MUHAMMAD FIRDAUS BIN HAZMAN</v>
      </c>
      <c r="C219" s="14" t="str">
        <f>"990407065371"</f>
        <v>990407065371</v>
      </c>
      <c r="D219" s="14" t="str">
        <f t="shared" si="4"/>
        <v>MTA</v>
      </c>
      <c r="E219" s="30"/>
    </row>
    <row r="220" spans="1:5" x14ac:dyDescent="0.25">
      <c r="A220" s="5">
        <v>13</v>
      </c>
      <c r="B220" s="4" t="str">
        <f>"MUHAMMAD HAFIZAM BIN NASRUL"</f>
        <v>MUHAMMAD HAFIZAM BIN NASRUL</v>
      </c>
      <c r="C220" s="14" t="str">
        <f>"990518065809"</f>
        <v>990518065809</v>
      </c>
      <c r="D220" s="14" t="str">
        <f t="shared" si="4"/>
        <v>MTA</v>
      </c>
      <c r="E220" s="30"/>
    </row>
    <row r="221" spans="1:5" x14ac:dyDescent="0.25">
      <c r="A221" s="5">
        <v>14</v>
      </c>
      <c r="B221" s="4" t="str">
        <f>"MUHAMMAD HAKIMI BIN SAPIA'E"</f>
        <v>MUHAMMAD HAKIMI BIN SAPIA'E</v>
      </c>
      <c r="C221" s="14" t="str">
        <f>"990301065971"</f>
        <v>990301065971</v>
      </c>
      <c r="D221" s="14" t="str">
        <f t="shared" si="4"/>
        <v>MTA</v>
      </c>
      <c r="E221" s="30"/>
    </row>
    <row r="222" spans="1:5" x14ac:dyDescent="0.25">
      <c r="A222" s="5">
        <v>15</v>
      </c>
      <c r="B222" s="4" t="str">
        <f>"MUHAMMAD LUQMAN BIN MD NOOR"</f>
        <v>MUHAMMAD LUQMAN BIN MD NOOR</v>
      </c>
      <c r="C222" s="14" t="str">
        <f>"990517035819"</f>
        <v>990517035819</v>
      </c>
      <c r="D222" s="14" t="str">
        <f t="shared" si="4"/>
        <v>MTA</v>
      </c>
      <c r="E222" s="30"/>
    </row>
    <row r="223" spans="1:5" x14ac:dyDescent="0.25">
      <c r="A223" s="5">
        <v>16</v>
      </c>
      <c r="B223" s="4" t="str">
        <f>"MUHAMMAD NIZAM BIN KAMARUDDIN"</f>
        <v>MUHAMMAD NIZAM BIN KAMARUDDIN</v>
      </c>
      <c r="C223" s="14" t="str">
        <f>"991215145857"</f>
        <v>991215145857</v>
      </c>
      <c r="D223" s="14" t="str">
        <f t="shared" si="4"/>
        <v>MTA</v>
      </c>
      <c r="E223" s="30"/>
    </row>
    <row r="224" spans="1:5" x14ac:dyDescent="0.25">
      <c r="A224" s="5">
        <v>17</v>
      </c>
      <c r="B224" s="4" t="str">
        <f>"MUHAMMAD SYAKIR BIN JAMALUDIN"</f>
        <v>MUHAMMAD SYAKIR BIN JAMALUDIN</v>
      </c>
      <c r="C224" s="14" t="str">
        <f>"990714065873"</f>
        <v>990714065873</v>
      </c>
      <c r="D224" s="14" t="str">
        <f t="shared" si="4"/>
        <v>MTA</v>
      </c>
      <c r="E224" s="30"/>
    </row>
    <row r="225" spans="1:5" x14ac:dyDescent="0.25">
      <c r="A225" s="5">
        <v>18</v>
      </c>
      <c r="B225" s="4" t="str">
        <f>"MUHAMMAD ZULKHAIRI BIN MOHD ISMAWI"</f>
        <v>MUHAMMAD ZULKHAIRI BIN MOHD ISMAWI</v>
      </c>
      <c r="C225" s="14" t="str">
        <f>"990602107311"</f>
        <v>990602107311</v>
      </c>
      <c r="D225" s="14" t="str">
        <f t="shared" si="4"/>
        <v>MTA</v>
      </c>
      <c r="E225" s="30"/>
    </row>
    <row r="226" spans="1:5" x14ac:dyDescent="0.25">
      <c r="A226" s="5">
        <v>19</v>
      </c>
      <c r="B226" s="4" t="str">
        <f>"NORHAMIZAN BIN ZAMRI"</f>
        <v>NORHAMIZAN BIN ZAMRI</v>
      </c>
      <c r="C226" s="14" t="str">
        <f>"990512035633"</f>
        <v>990512035633</v>
      </c>
      <c r="D226" s="14" t="str">
        <f t="shared" si="4"/>
        <v>MTA</v>
      </c>
      <c r="E226" s="30"/>
    </row>
    <row r="227" spans="1:5" x14ac:dyDescent="0.25">
      <c r="A227" s="19">
        <v>20</v>
      </c>
      <c r="B227" s="20" t="str">
        <f>"RAJA AMMAR ZAQWAN BIN RAJA AFINDI"</f>
        <v>RAJA AMMAR ZAQWAN BIN RAJA AFINDI</v>
      </c>
      <c r="C227" s="21" t="str">
        <f>"990928065385"</f>
        <v>990928065385</v>
      </c>
      <c r="D227" s="21" t="str">
        <f t="shared" si="4"/>
        <v>MTA</v>
      </c>
      <c r="E227" s="31"/>
    </row>
    <row r="228" spans="1:5" x14ac:dyDescent="0.25">
      <c r="A228" s="22"/>
      <c r="B228" s="23"/>
      <c r="C228" s="24"/>
      <c r="D228" s="24"/>
      <c r="E228" s="23"/>
    </row>
    <row r="229" spans="1:5" x14ac:dyDescent="0.25">
      <c r="A229" s="6"/>
      <c r="B229" s="7"/>
      <c r="C229" s="15"/>
      <c r="D229" s="15"/>
      <c r="E229" s="7"/>
    </row>
    <row r="230" spans="1:5" x14ac:dyDescent="0.25">
      <c r="A230" s="6"/>
      <c r="B230" s="7"/>
      <c r="C230" s="15"/>
      <c r="D230" s="15"/>
      <c r="E230" s="7"/>
    </row>
    <row r="231" spans="1:5" x14ac:dyDescent="0.25">
      <c r="A231" s="6"/>
      <c r="B231" s="7"/>
      <c r="C231" s="15"/>
      <c r="D231" s="15"/>
      <c r="E231" s="7"/>
    </row>
    <row r="232" spans="1:5" x14ac:dyDescent="0.25">
      <c r="A232" s="6"/>
      <c r="B232" s="7"/>
      <c r="C232" s="15"/>
      <c r="D232" s="15"/>
      <c r="E232" s="7"/>
    </row>
    <row r="233" spans="1:5" x14ac:dyDescent="0.25">
      <c r="A233" s="6"/>
      <c r="B233" s="7"/>
      <c r="C233" s="15"/>
      <c r="D233" s="15"/>
      <c r="E233" s="7"/>
    </row>
    <row r="234" spans="1:5" x14ac:dyDescent="0.25">
      <c r="A234" s="6"/>
      <c r="B234" s="7"/>
      <c r="C234" s="15"/>
      <c r="D234" s="15"/>
      <c r="E234" s="7"/>
    </row>
    <row r="235" spans="1:5" x14ac:dyDescent="0.25">
      <c r="A235" s="6"/>
      <c r="B235" s="7"/>
      <c r="C235" s="15"/>
      <c r="D235" s="15"/>
      <c r="E235" s="7"/>
    </row>
    <row r="236" spans="1:5" x14ac:dyDescent="0.25">
      <c r="A236" s="6"/>
      <c r="B236" s="7"/>
      <c r="C236" s="15"/>
      <c r="D236" s="15"/>
      <c r="E236" s="7"/>
    </row>
    <row r="237" spans="1:5" x14ac:dyDescent="0.25">
      <c r="A237" s="6"/>
      <c r="B237" s="7"/>
      <c r="C237" s="15"/>
      <c r="D237" s="15"/>
      <c r="E237" s="7"/>
    </row>
    <row r="238" spans="1:5" x14ac:dyDescent="0.25">
      <c r="A238" s="6"/>
      <c r="B238" s="7"/>
      <c r="C238" s="15"/>
      <c r="D238" s="15"/>
      <c r="E238" s="7"/>
    </row>
    <row r="239" spans="1:5" x14ac:dyDescent="0.25">
      <c r="A239" s="6"/>
      <c r="B239" s="7"/>
      <c r="C239" s="15"/>
      <c r="D239" s="15"/>
      <c r="E239" s="7"/>
    </row>
    <row r="240" spans="1:5" x14ac:dyDescent="0.25">
      <c r="A240" s="3" t="s">
        <v>40</v>
      </c>
    </row>
    <row r="241" spans="1:6" x14ac:dyDescent="0.25">
      <c r="A241" s="3" t="s">
        <v>41</v>
      </c>
    </row>
    <row r="242" spans="1:6" x14ac:dyDescent="0.25">
      <c r="A242" s="3"/>
    </row>
    <row r="244" spans="1:6" x14ac:dyDescent="0.25">
      <c r="A244" s="49" t="s">
        <v>12</v>
      </c>
      <c r="B244" s="49"/>
      <c r="C244" s="49"/>
      <c r="D244" s="49"/>
      <c r="E244" s="49"/>
      <c r="F244" s="49"/>
    </row>
    <row r="245" spans="1:6" x14ac:dyDescent="0.25">
      <c r="A245" s="6"/>
      <c r="B245" s="7"/>
      <c r="C245" s="15"/>
      <c r="D245" s="15"/>
      <c r="E245" s="7"/>
    </row>
    <row r="246" spans="1:6" ht="15.75" x14ac:dyDescent="0.25">
      <c r="A246" s="52" t="s">
        <v>0</v>
      </c>
      <c r="B246" s="52"/>
      <c r="C246" s="52"/>
      <c r="D246" s="52"/>
      <c r="E246" s="52"/>
    </row>
    <row r="247" spans="1:6" ht="15.75" x14ac:dyDescent="0.25">
      <c r="A247" s="52" t="s">
        <v>1</v>
      </c>
      <c r="B247" s="52"/>
      <c r="C247" s="52"/>
      <c r="D247" s="52"/>
      <c r="E247" s="52"/>
    </row>
    <row r="248" spans="1:6" ht="15.75" x14ac:dyDescent="0.25">
      <c r="A248" s="53" t="s">
        <v>32</v>
      </c>
      <c r="B248" s="53"/>
      <c r="C248" s="53"/>
      <c r="D248" s="53"/>
      <c r="E248" s="53"/>
    </row>
    <row r="249" spans="1:6" ht="15.75" x14ac:dyDescent="0.25">
      <c r="A249" s="53" t="s">
        <v>2</v>
      </c>
      <c r="B249" s="53"/>
      <c r="C249" s="53"/>
      <c r="D249" s="53"/>
      <c r="E249" s="53"/>
    </row>
    <row r="250" spans="1:6" ht="15.75" x14ac:dyDescent="0.25">
      <c r="A250" s="1" t="s">
        <v>3</v>
      </c>
    </row>
    <row r="251" spans="1:6" x14ac:dyDescent="0.25">
      <c r="A251" s="51" t="s">
        <v>5</v>
      </c>
      <c r="B251" s="51"/>
      <c r="C251" s="11" t="s">
        <v>37</v>
      </c>
    </row>
    <row r="252" spans="1:6" x14ac:dyDescent="0.25">
      <c r="A252" s="2" t="s">
        <v>4</v>
      </c>
    </row>
    <row r="253" spans="1:6" x14ac:dyDescent="0.25">
      <c r="A253" s="51" t="s">
        <v>26</v>
      </c>
      <c r="B253" s="51"/>
      <c r="C253" s="11" t="s">
        <v>20</v>
      </c>
    </row>
    <row r="255" spans="1:6" ht="31.5" x14ac:dyDescent="0.25">
      <c r="A255" s="48" t="s">
        <v>6</v>
      </c>
      <c r="B255" s="48" t="s">
        <v>7</v>
      </c>
      <c r="C255" s="48" t="s">
        <v>8</v>
      </c>
      <c r="D255" s="48" t="s">
        <v>9</v>
      </c>
      <c r="E255" s="26" t="s">
        <v>10</v>
      </c>
    </row>
    <row r="256" spans="1:6" ht="15" customHeight="1" x14ac:dyDescent="0.25">
      <c r="A256" s="48"/>
      <c r="B256" s="48"/>
      <c r="C256" s="48"/>
      <c r="D256" s="48"/>
      <c r="E256" s="14" t="s">
        <v>21</v>
      </c>
    </row>
    <row r="257" spans="1:5" x14ac:dyDescent="0.25">
      <c r="A257" s="5">
        <v>1</v>
      </c>
      <c r="B257" s="4" t="str">
        <f>"AFWAN SABIQ BIN MOHD NOOR RAMDZOM"</f>
        <v>AFWAN SABIQ BIN MOHD NOOR RAMDZOM</v>
      </c>
      <c r="C257" s="14" t="str">
        <f>"990802066577"</f>
        <v>990802066577</v>
      </c>
      <c r="D257" s="14" t="str">
        <f t="shared" ref="D257:D280" si="5">"MTK"</f>
        <v>MTK</v>
      </c>
      <c r="E257" s="30"/>
    </row>
    <row r="258" spans="1:5" x14ac:dyDescent="0.25">
      <c r="A258" s="5">
        <v>2</v>
      </c>
      <c r="B258" s="4" t="str">
        <f>"AHMAD FIQRI BIN MOHAMAD ROSLI"</f>
        <v>AHMAD FIQRI BIN MOHAMAD ROSLI</v>
      </c>
      <c r="C258" s="14" t="str">
        <f>"990610065449"</f>
        <v>990610065449</v>
      </c>
      <c r="D258" s="14" t="str">
        <f t="shared" si="5"/>
        <v>MTK</v>
      </c>
      <c r="E258" s="30"/>
    </row>
    <row r="259" spans="1:5" x14ac:dyDescent="0.25">
      <c r="A259" s="5">
        <v>3</v>
      </c>
      <c r="B259" s="4" t="str">
        <f>"AHMAD ZAIHAR BIN ZAB SAIFOLADZHAR"</f>
        <v>AHMAD ZAIHAR BIN ZAB SAIFOLADZHAR</v>
      </c>
      <c r="C259" s="14" t="str">
        <f>"990821146601"</f>
        <v>990821146601</v>
      </c>
      <c r="D259" s="14" t="str">
        <f t="shared" si="5"/>
        <v>MTK</v>
      </c>
      <c r="E259" s="30"/>
    </row>
    <row r="260" spans="1:5" x14ac:dyDescent="0.25">
      <c r="A260" s="5">
        <v>4</v>
      </c>
      <c r="B260" s="4" t="str">
        <f>"AZIZUL FIKRI BIN ISMAIL"</f>
        <v>AZIZUL FIKRI BIN ISMAIL</v>
      </c>
      <c r="C260" s="14" t="str">
        <f>"990217065071"</f>
        <v>990217065071</v>
      </c>
      <c r="D260" s="14" t="str">
        <f t="shared" si="5"/>
        <v>MTK</v>
      </c>
      <c r="E260" s="30"/>
    </row>
    <row r="261" spans="1:5" x14ac:dyDescent="0.25">
      <c r="A261" s="5">
        <v>5</v>
      </c>
      <c r="B261" s="4" t="str">
        <f>"ISQANDAR ZULQARNAIN BIN NOR HALIM"</f>
        <v>ISQANDAR ZULQARNAIN BIN NOR HALIM</v>
      </c>
      <c r="C261" s="14" t="str">
        <f>"990801066639"</f>
        <v>990801066639</v>
      </c>
      <c r="D261" s="14" t="str">
        <f t="shared" si="5"/>
        <v>MTK</v>
      </c>
      <c r="E261" s="30"/>
    </row>
    <row r="262" spans="1:5" x14ac:dyDescent="0.25">
      <c r="A262" s="5">
        <v>6</v>
      </c>
      <c r="B262" s="4" t="str">
        <f>"KHAIRUL RIDUAN BIN KHAIRUDIN"</f>
        <v>KHAIRUL RIDUAN BIN KHAIRUDIN</v>
      </c>
      <c r="C262" s="14" t="str">
        <f>"990910065475"</f>
        <v>990910065475</v>
      </c>
      <c r="D262" s="14" t="str">
        <f t="shared" si="5"/>
        <v>MTK</v>
      </c>
      <c r="E262" s="30"/>
    </row>
    <row r="263" spans="1:5" x14ac:dyDescent="0.25">
      <c r="A263" s="5">
        <v>7</v>
      </c>
      <c r="B263" s="4" t="str">
        <f>"LUKMAN HAKIM BIN AMRAN"</f>
        <v>LUKMAN HAKIM BIN AMRAN</v>
      </c>
      <c r="C263" s="14" t="str">
        <f>"991128066149"</f>
        <v>991128066149</v>
      </c>
      <c r="D263" s="14" t="str">
        <f t="shared" si="5"/>
        <v>MTK</v>
      </c>
      <c r="E263" s="30"/>
    </row>
    <row r="264" spans="1:5" x14ac:dyDescent="0.25">
      <c r="A264" s="5">
        <v>8</v>
      </c>
      <c r="B264" s="4" t="str">
        <f>"MALINDRA BIN MOHD NOR"</f>
        <v>MALINDRA BIN MOHD NOR</v>
      </c>
      <c r="C264" s="14" t="str">
        <f>"991214065599"</f>
        <v>991214065599</v>
      </c>
      <c r="D264" s="14" t="str">
        <f t="shared" si="5"/>
        <v>MTK</v>
      </c>
      <c r="E264" s="30"/>
    </row>
    <row r="265" spans="1:5" x14ac:dyDescent="0.25">
      <c r="A265" s="5">
        <v>9</v>
      </c>
      <c r="B265" s="4" t="str">
        <f>"MUHAMAD ADWA TAUFIQ BIN AZIZAN"</f>
        <v>MUHAMAD ADWA TAUFIQ BIN AZIZAN</v>
      </c>
      <c r="C265" s="14" t="str">
        <f>"991226066097"</f>
        <v>991226066097</v>
      </c>
      <c r="D265" s="14" t="str">
        <f t="shared" si="5"/>
        <v>MTK</v>
      </c>
      <c r="E265" s="30"/>
    </row>
    <row r="266" spans="1:5" x14ac:dyDescent="0.25">
      <c r="A266" s="5">
        <v>10</v>
      </c>
      <c r="B266" s="4" t="str">
        <f>"MUHAMAD ARIF HAKIMIN BIN MUHAMAD YUSOH"</f>
        <v>MUHAMAD ARIF HAKIMIN BIN MUHAMAD YUSOH</v>
      </c>
      <c r="C266" s="14" t="str">
        <f>"991008146443"</f>
        <v>991008146443</v>
      </c>
      <c r="D266" s="14" t="str">
        <f t="shared" si="5"/>
        <v>MTK</v>
      </c>
      <c r="E266" s="30"/>
    </row>
    <row r="267" spans="1:5" x14ac:dyDescent="0.25">
      <c r="A267" s="5">
        <v>11</v>
      </c>
      <c r="B267" s="4" t="str">
        <f>"MUHAMMAD ADIB SYAHIR BIN ABDULLAH"</f>
        <v>MUHAMMAD ADIB SYAHIR BIN ABDULLAH</v>
      </c>
      <c r="C267" s="14" t="str">
        <f>"990504146691"</f>
        <v>990504146691</v>
      </c>
      <c r="D267" s="14" t="str">
        <f t="shared" si="5"/>
        <v>MTK</v>
      </c>
      <c r="E267" s="30"/>
    </row>
    <row r="268" spans="1:5" x14ac:dyDescent="0.25">
      <c r="A268" s="5">
        <v>12</v>
      </c>
      <c r="B268" s="4" t="str">
        <f>"MUHAMMAD AIKAL BIN ALIAS"</f>
        <v>MUHAMMAD AIKAL BIN ALIAS</v>
      </c>
      <c r="C268" s="14" t="str">
        <f>"990410065903"</f>
        <v>990410065903</v>
      </c>
      <c r="D268" s="14" t="str">
        <f t="shared" si="5"/>
        <v>MTK</v>
      </c>
      <c r="E268" s="30"/>
    </row>
    <row r="269" spans="1:5" x14ac:dyDescent="0.25">
      <c r="A269" s="5">
        <v>13</v>
      </c>
      <c r="B269" s="4" t="str">
        <f>"MUHAMMAD AMIRUL FIQRI BIN MOHD NADZARI"</f>
        <v>MUHAMMAD AMIRUL FIQRI BIN MOHD NADZARI</v>
      </c>
      <c r="C269" s="14" t="str">
        <f>"990715065701"</f>
        <v>990715065701</v>
      </c>
      <c r="D269" s="14" t="str">
        <f t="shared" si="5"/>
        <v>MTK</v>
      </c>
      <c r="E269" s="30"/>
    </row>
    <row r="270" spans="1:5" x14ac:dyDescent="0.25">
      <c r="A270" s="5">
        <v>14</v>
      </c>
      <c r="B270" s="4" t="str">
        <f>"MUHAMMAD FADZLI BIN JOHARI"</f>
        <v>MUHAMMAD FADZLI BIN JOHARI</v>
      </c>
      <c r="C270" s="14" t="str">
        <f>"990817066633"</f>
        <v>990817066633</v>
      </c>
      <c r="D270" s="14" t="str">
        <f t="shared" si="5"/>
        <v>MTK</v>
      </c>
      <c r="E270" s="30"/>
    </row>
    <row r="271" spans="1:5" x14ac:dyDescent="0.25">
      <c r="A271" s="5">
        <v>15</v>
      </c>
      <c r="B271" s="4" t="str">
        <f>"MUHAMMAD FARIDZUDDIN BIN MOHD ZUKI"</f>
        <v>MUHAMMAD FARIDZUDDIN BIN MOHD ZUKI</v>
      </c>
      <c r="C271" s="14" t="str">
        <f>"990623065675"</f>
        <v>990623065675</v>
      </c>
      <c r="D271" s="14" t="str">
        <f t="shared" si="5"/>
        <v>MTK</v>
      </c>
      <c r="E271" s="30"/>
    </row>
    <row r="272" spans="1:5" x14ac:dyDescent="0.25">
      <c r="A272" s="5">
        <v>16</v>
      </c>
      <c r="B272" s="4" t="str">
        <f>"MUHAMMAD HAFIZI RASHDI BIN HUSAIN"</f>
        <v>MUHAMMAD HAFIZI RASHDI BIN HUSAIN</v>
      </c>
      <c r="C272" s="14" t="str">
        <f>"990528065431"</f>
        <v>990528065431</v>
      </c>
      <c r="D272" s="14" t="str">
        <f t="shared" si="5"/>
        <v>MTK</v>
      </c>
      <c r="E272" s="30"/>
    </row>
    <row r="273" spans="1:5" x14ac:dyDescent="0.25">
      <c r="A273" s="5">
        <v>17</v>
      </c>
      <c r="B273" s="4" t="str">
        <f>"MUHAMMAD NA'EEM NAUFAL BIN MOHD SHARIF"</f>
        <v>MUHAMMAD NA'EEM NAUFAL BIN MOHD SHARIF</v>
      </c>
      <c r="C273" s="14" t="str">
        <f>"990817145761"</f>
        <v>990817145761</v>
      </c>
      <c r="D273" s="14" t="str">
        <f t="shared" si="5"/>
        <v>MTK</v>
      </c>
      <c r="E273" s="30"/>
    </row>
    <row r="274" spans="1:5" x14ac:dyDescent="0.25">
      <c r="A274" s="5">
        <v>18</v>
      </c>
      <c r="B274" s="4" t="str">
        <f>"MUHAMMAD NOR SALBUNIE BIN ABDUL MAJID"</f>
        <v>MUHAMMAD NOR SALBUNIE BIN ABDUL MAJID</v>
      </c>
      <c r="C274" s="14" t="str">
        <f>"991111065051"</f>
        <v>991111065051</v>
      </c>
      <c r="D274" s="14" t="str">
        <f t="shared" si="5"/>
        <v>MTK</v>
      </c>
      <c r="E274" s="30"/>
    </row>
    <row r="275" spans="1:5" x14ac:dyDescent="0.25">
      <c r="A275" s="5">
        <v>19</v>
      </c>
      <c r="B275" s="4" t="str">
        <f>"MUHAMMAD RIZAL BIN ISMAIL"</f>
        <v>MUHAMMAD RIZAL BIN ISMAIL</v>
      </c>
      <c r="C275" s="14" t="str">
        <f>"991021066325"</f>
        <v>991021066325</v>
      </c>
      <c r="D275" s="14" t="str">
        <f t="shared" si="5"/>
        <v>MTK</v>
      </c>
      <c r="E275" s="30"/>
    </row>
    <row r="276" spans="1:5" x14ac:dyDescent="0.25">
      <c r="A276" s="5">
        <v>20</v>
      </c>
      <c r="B276" s="4" t="str">
        <f>"MUHAMMAD SHAHRIL BIN MOHD ZAINUDDIN"</f>
        <v>MUHAMMAD SHAHRIL BIN MOHD ZAINUDDIN</v>
      </c>
      <c r="C276" s="14" t="str">
        <f>"980831065515"</f>
        <v>980831065515</v>
      </c>
      <c r="D276" s="14" t="str">
        <f t="shared" si="5"/>
        <v>MTK</v>
      </c>
      <c r="E276" s="30"/>
    </row>
    <row r="277" spans="1:5" x14ac:dyDescent="0.25">
      <c r="A277" s="5">
        <v>21</v>
      </c>
      <c r="B277" s="4" t="str">
        <f>"MUHAMMAD SOLLEH BIN KAMALUDIN"</f>
        <v>MUHAMMAD SOLLEH BIN KAMALUDIN</v>
      </c>
      <c r="C277" s="14" t="str">
        <f>"990430066073"</f>
        <v>990430066073</v>
      </c>
      <c r="D277" s="14" t="str">
        <f t="shared" si="5"/>
        <v>MTK</v>
      </c>
      <c r="E277" s="30"/>
    </row>
    <row r="278" spans="1:5" x14ac:dyDescent="0.25">
      <c r="A278" s="5">
        <v>22</v>
      </c>
      <c r="B278" s="4" t="str">
        <f>"MUHAMMAD TAUFIQ BIN ROZIMI"</f>
        <v>MUHAMMAD TAUFIQ BIN ROZIMI</v>
      </c>
      <c r="C278" s="14" t="str">
        <f>"990725035047"</f>
        <v>990725035047</v>
      </c>
      <c r="D278" s="14" t="str">
        <f t="shared" si="5"/>
        <v>MTK</v>
      </c>
      <c r="E278" s="30"/>
    </row>
    <row r="279" spans="1:5" x14ac:dyDescent="0.25">
      <c r="A279" s="5">
        <v>23</v>
      </c>
      <c r="B279" s="4" t="str">
        <f>"NOR ADILAH BINTI AZIZAN"</f>
        <v>NOR ADILAH BINTI AZIZAN</v>
      </c>
      <c r="C279" s="14" t="str">
        <f>"990603065686"</f>
        <v>990603065686</v>
      </c>
      <c r="D279" s="14" t="str">
        <f t="shared" si="5"/>
        <v>MTK</v>
      </c>
      <c r="E279" s="30"/>
    </row>
    <row r="280" spans="1:5" x14ac:dyDescent="0.25">
      <c r="A280" s="5">
        <v>24</v>
      </c>
      <c r="B280" s="4" t="str">
        <f>"SYAFIQ ZUHAIRI BIN MOHD RASDI"</f>
        <v>SYAFIQ ZUHAIRI BIN MOHD RASDI</v>
      </c>
      <c r="C280" s="14" t="str">
        <f>"991014035467"</f>
        <v>991014035467</v>
      </c>
      <c r="D280" s="14" t="str">
        <f t="shared" si="5"/>
        <v>MTK</v>
      </c>
      <c r="E280" s="30"/>
    </row>
    <row r="281" spans="1:5" x14ac:dyDescent="0.25">
      <c r="A281" s="6"/>
      <c r="B281" s="7"/>
      <c r="C281" s="15"/>
      <c r="D281" s="15"/>
      <c r="E281" s="7"/>
    </row>
    <row r="282" spans="1:5" x14ac:dyDescent="0.25">
      <c r="A282" s="6"/>
      <c r="B282" s="7"/>
      <c r="C282" s="15"/>
      <c r="D282" s="15"/>
      <c r="E282" s="7"/>
    </row>
    <row r="283" spans="1:5" x14ac:dyDescent="0.25">
      <c r="A283" s="6"/>
      <c r="B283" s="7"/>
      <c r="C283" s="15"/>
      <c r="D283" s="15"/>
      <c r="E283" s="7"/>
    </row>
    <row r="284" spans="1:5" x14ac:dyDescent="0.25">
      <c r="A284" s="6"/>
      <c r="B284" s="7"/>
      <c r="C284" s="15"/>
      <c r="D284" s="15"/>
      <c r="E284" s="7"/>
    </row>
    <row r="285" spans="1:5" x14ac:dyDescent="0.25">
      <c r="A285" s="6"/>
      <c r="B285" s="7"/>
      <c r="C285" s="15"/>
      <c r="D285" s="15"/>
      <c r="E285" s="7"/>
    </row>
    <row r="286" spans="1:5" x14ac:dyDescent="0.25">
      <c r="A286" s="6"/>
      <c r="B286" s="7"/>
      <c r="C286" s="15"/>
      <c r="D286" s="15"/>
      <c r="E286" s="7"/>
    </row>
    <row r="287" spans="1:5" x14ac:dyDescent="0.25">
      <c r="A287" s="6"/>
      <c r="B287" s="7"/>
      <c r="C287" s="15"/>
      <c r="D287" s="15"/>
      <c r="E287" s="7"/>
    </row>
    <row r="289" spans="1:11" x14ac:dyDescent="0.25">
      <c r="A289" s="3" t="s">
        <v>40</v>
      </c>
    </row>
    <row r="290" spans="1:11" x14ac:dyDescent="0.25">
      <c r="A290" s="3" t="s">
        <v>41</v>
      </c>
    </row>
    <row r="291" spans="1:11" x14ac:dyDescent="0.25">
      <c r="A291" s="3"/>
    </row>
    <row r="293" spans="1:11" x14ac:dyDescent="0.25">
      <c r="A293" s="49" t="s">
        <v>12</v>
      </c>
      <c r="B293" s="49"/>
      <c r="C293" s="49"/>
      <c r="D293" s="49"/>
      <c r="E293" s="49"/>
      <c r="F293" s="49"/>
      <c r="G293" s="3"/>
      <c r="H293" s="3"/>
      <c r="I293" s="3"/>
      <c r="J293" s="3"/>
      <c r="K293" s="3"/>
    </row>
    <row r="294" spans="1:11" x14ac:dyDescent="0.25">
      <c r="A294" s="28"/>
      <c r="B294" s="28"/>
      <c r="C294" s="28"/>
      <c r="D294" s="28"/>
      <c r="E294" s="28"/>
      <c r="F294" s="28"/>
      <c r="G294" s="3"/>
      <c r="H294" s="3"/>
      <c r="I294" s="3"/>
      <c r="J294" s="3"/>
      <c r="K294" s="3"/>
    </row>
    <row r="295" spans="1:11" ht="15.75" x14ac:dyDescent="0.25">
      <c r="A295" s="52" t="s">
        <v>0</v>
      </c>
      <c r="B295" s="52"/>
      <c r="C295" s="52"/>
      <c r="D295" s="52"/>
      <c r="E295" s="52"/>
    </row>
    <row r="296" spans="1:11" ht="15.75" x14ac:dyDescent="0.25">
      <c r="A296" s="52" t="s">
        <v>1</v>
      </c>
      <c r="B296" s="52"/>
      <c r="C296" s="52"/>
      <c r="D296" s="52"/>
      <c r="E296" s="52"/>
    </row>
    <row r="297" spans="1:11" ht="15.75" x14ac:dyDescent="0.25">
      <c r="A297" s="53" t="s">
        <v>32</v>
      </c>
      <c r="B297" s="53"/>
      <c r="C297" s="53"/>
      <c r="D297" s="53"/>
      <c r="E297" s="53"/>
    </row>
    <row r="298" spans="1:11" ht="15.75" x14ac:dyDescent="0.25">
      <c r="A298" s="53" t="s">
        <v>2</v>
      </c>
      <c r="B298" s="53"/>
      <c r="C298" s="53"/>
      <c r="D298" s="53"/>
      <c r="E298" s="53"/>
    </row>
    <row r="299" spans="1:11" ht="15.75" x14ac:dyDescent="0.25">
      <c r="A299" s="1" t="s">
        <v>3</v>
      </c>
    </row>
    <row r="300" spans="1:11" x14ac:dyDescent="0.25">
      <c r="A300" s="51" t="s">
        <v>5</v>
      </c>
      <c r="B300" s="51"/>
      <c r="C300" s="11" t="s">
        <v>37</v>
      </c>
    </row>
    <row r="301" spans="1:11" x14ac:dyDescent="0.25">
      <c r="A301" s="2" t="s">
        <v>4</v>
      </c>
    </row>
    <row r="302" spans="1:11" x14ac:dyDescent="0.25">
      <c r="A302" s="51" t="s">
        <v>26</v>
      </c>
      <c r="B302" s="51"/>
      <c r="C302" s="11" t="s">
        <v>20</v>
      </c>
    </row>
    <row r="304" spans="1:11" ht="31.5" x14ac:dyDescent="0.25">
      <c r="A304" s="48" t="s">
        <v>6</v>
      </c>
      <c r="B304" s="48" t="s">
        <v>7</v>
      </c>
      <c r="C304" s="48" t="s">
        <v>8</v>
      </c>
      <c r="D304" s="48" t="s">
        <v>9</v>
      </c>
      <c r="E304" s="26" t="s">
        <v>10</v>
      </c>
    </row>
    <row r="305" spans="1:5" ht="15" customHeight="1" x14ac:dyDescent="0.25">
      <c r="A305" s="48"/>
      <c r="B305" s="48"/>
      <c r="C305" s="48"/>
      <c r="D305" s="48"/>
      <c r="E305" s="14" t="s">
        <v>21</v>
      </c>
    </row>
    <row r="306" spans="1:5" x14ac:dyDescent="0.25">
      <c r="A306" s="5">
        <v>1</v>
      </c>
      <c r="B306" s="4" t="str">
        <f>"ADI AIMAN RAHIMI BIN JUNUS"</f>
        <v>ADI AIMAN RAHIMI BIN JUNUS</v>
      </c>
      <c r="C306" s="14" t="str">
        <f>"991203065171"</f>
        <v>991203065171</v>
      </c>
      <c r="D306" s="14" t="str">
        <f t="shared" ref="D306:D329" si="6">"WTP"</f>
        <v>WTP</v>
      </c>
      <c r="E306" s="30"/>
    </row>
    <row r="307" spans="1:5" x14ac:dyDescent="0.25">
      <c r="A307" s="5">
        <v>2</v>
      </c>
      <c r="B307" s="4" t="str">
        <f>"AHMAD DANISH BIN AHMAD RAMLI"</f>
        <v>AHMAD DANISH BIN AHMAD RAMLI</v>
      </c>
      <c r="C307" s="14" t="str">
        <f>"991211065657"</f>
        <v>991211065657</v>
      </c>
      <c r="D307" s="14" t="str">
        <f t="shared" si="6"/>
        <v>WTP</v>
      </c>
      <c r="E307" s="30"/>
    </row>
    <row r="308" spans="1:5" x14ac:dyDescent="0.25">
      <c r="A308" s="5">
        <v>3</v>
      </c>
      <c r="B308" s="4" t="str">
        <f>"AIDIL AFZAL BIN ANUAR"</f>
        <v>AIDIL AFZAL BIN ANUAR</v>
      </c>
      <c r="C308" s="14" t="str">
        <f>"990425106245"</f>
        <v>990425106245</v>
      </c>
      <c r="D308" s="14" t="str">
        <f t="shared" si="6"/>
        <v>WTP</v>
      </c>
      <c r="E308" s="30"/>
    </row>
    <row r="309" spans="1:5" x14ac:dyDescent="0.25">
      <c r="A309" s="5">
        <v>4</v>
      </c>
      <c r="B309" s="4" t="str">
        <f>"ARIF IZZARUDIN BIN MOHAMMAD AZMAN"</f>
        <v>ARIF IZZARUDIN BIN MOHAMMAD AZMAN</v>
      </c>
      <c r="C309" s="14" t="str">
        <f>"990529065847"</f>
        <v>990529065847</v>
      </c>
      <c r="D309" s="14" t="str">
        <f t="shared" si="6"/>
        <v>WTP</v>
      </c>
      <c r="E309" s="30"/>
    </row>
    <row r="310" spans="1:5" x14ac:dyDescent="0.25">
      <c r="A310" s="5">
        <v>5</v>
      </c>
      <c r="B310" s="4" t="str">
        <f>"AZAIEMAN BIN AHMAT  SAHAIMI"</f>
        <v>AZAIEMAN BIN AHMAT  SAHAIMI</v>
      </c>
      <c r="C310" s="14" t="str">
        <f>"991017035171"</f>
        <v>991017035171</v>
      </c>
      <c r="D310" s="14" t="str">
        <f t="shared" si="6"/>
        <v>WTP</v>
      </c>
      <c r="E310" s="30"/>
    </row>
    <row r="311" spans="1:5" x14ac:dyDescent="0.25">
      <c r="A311" s="5">
        <v>6</v>
      </c>
      <c r="B311" s="4" t="str">
        <f>"FARAH NADIA ILLYANIE BINTI BEDUL RAHIM"</f>
        <v>FARAH NADIA ILLYANIE BINTI BEDUL RAHIM</v>
      </c>
      <c r="C311" s="14" t="str">
        <f>"990903146250"</f>
        <v>990903146250</v>
      </c>
      <c r="D311" s="14" t="str">
        <f t="shared" si="6"/>
        <v>WTP</v>
      </c>
      <c r="E311" s="30"/>
    </row>
    <row r="312" spans="1:5" x14ac:dyDescent="0.25">
      <c r="A312" s="5">
        <v>7</v>
      </c>
      <c r="B312" s="4" t="str">
        <f>"FARAH NAJWA BINTI ZAWAWI"</f>
        <v>FARAH NAJWA BINTI ZAWAWI</v>
      </c>
      <c r="C312" s="14" t="str">
        <f>"991114115536"</f>
        <v>991114115536</v>
      </c>
      <c r="D312" s="14" t="str">
        <f t="shared" si="6"/>
        <v>WTP</v>
      </c>
      <c r="E312" s="30"/>
    </row>
    <row r="313" spans="1:5" x14ac:dyDescent="0.25">
      <c r="A313" s="5">
        <v>8</v>
      </c>
      <c r="B313" s="4" t="str">
        <f>"FAWAZUL AZIM BIN ANUAR"</f>
        <v>FAWAZUL AZIM BIN ANUAR</v>
      </c>
      <c r="C313" s="14" t="str">
        <f>"991206065409"</f>
        <v>991206065409</v>
      </c>
      <c r="D313" s="14" t="str">
        <f t="shared" si="6"/>
        <v>WTP</v>
      </c>
      <c r="E313" s="30"/>
    </row>
    <row r="314" spans="1:5" x14ac:dyDescent="0.25">
      <c r="A314" s="5">
        <v>9</v>
      </c>
      <c r="B314" s="4" t="str">
        <f>"JULAINNA BINTI SABRI"</f>
        <v>JULAINNA BINTI SABRI</v>
      </c>
      <c r="C314" s="14" t="str">
        <f>"990313065872"</f>
        <v>990313065872</v>
      </c>
      <c r="D314" s="14" t="str">
        <f t="shared" si="6"/>
        <v>WTP</v>
      </c>
      <c r="E314" s="30"/>
    </row>
    <row r="315" spans="1:5" x14ac:dyDescent="0.25">
      <c r="A315" s="5">
        <v>10</v>
      </c>
      <c r="B315" s="4" t="str">
        <f>"KAMIL AZRUL HAFIZ B KAMIL AZMAN"</f>
        <v>KAMIL AZRUL HAFIZ B KAMIL AZMAN</v>
      </c>
      <c r="C315" s="14" t="str">
        <f>"990704066135"</f>
        <v>990704066135</v>
      </c>
      <c r="D315" s="14" t="str">
        <f t="shared" si="6"/>
        <v>WTP</v>
      </c>
      <c r="E315" s="30"/>
    </row>
    <row r="316" spans="1:5" x14ac:dyDescent="0.25">
      <c r="A316" s="5">
        <v>11</v>
      </c>
      <c r="B316" s="4" t="str">
        <f>"MOHAMMAD KHAIREL DANIEL BIN MOHAMMAD AZLI"</f>
        <v>MOHAMMAD KHAIREL DANIEL BIN MOHAMMAD AZLI</v>
      </c>
      <c r="C316" s="14" t="str">
        <f>"990513065367"</f>
        <v>990513065367</v>
      </c>
      <c r="D316" s="14" t="str">
        <f t="shared" si="6"/>
        <v>WTP</v>
      </c>
      <c r="E316" s="30"/>
    </row>
    <row r="317" spans="1:5" x14ac:dyDescent="0.25">
      <c r="A317" s="5">
        <v>12</v>
      </c>
      <c r="B317" s="4" t="str">
        <f>"MUHAMMAD AMIRUL DANISH BIN ROSLAND"</f>
        <v>MUHAMMAD AMIRUL DANISH BIN ROSLAND</v>
      </c>
      <c r="C317" s="14" t="str">
        <f>"990609065839"</f>
        <v>990609065839</v>
      </c>
      <c r="D317" s="14" t="str">
        <f t="shared" si="6"/>
        <v>WTP</v>
      </c>
      <c r="E317" s="30"/>
    </row>
    <row r="318" spans="1:5" x14ac:dyDescent="0.25">
      <c r="A318" s="5">
        <v>13</v>
      </c>
      <c r="B318" s="4" t="str">
        <f>"MUHAMMAD HANIFF AIMAN BIN MOHD NASIR"</f>
        <v>MUHAMMAD HANIFF AIMAN BIN MOHD NASIR</v>
      </c>
      <c r="C318" s="14" t="str">
        <f>"990116035367"</f>
        <v>990116035367</v>
      </c>
      <c r="D318" s="14" t="str">
        <f t="shared" si="6"/>
        <v>WTP</v>
      </c>
      <c r="E318" s="30"/>
    </row>
    <row r="319" spans="1:5" x14ac:dyDescent="0.25">
      <c r="A319" s="5">
        <v>14</v>
      </c>
      <c r="B319" s="4" t="str">
        <f>"MUHAMMAD SHAHRUL NIZAM BIN ABU BAKAR"</f>
        <v>MUHAMMAD SHAHRUL NIZAM BIN ABU BAKAR</v>
      </c>
      <c r="C319" s="14" t="str">
        <f>"990925066569"</f>
        <v>990925066569</v>
      </c>
      <c r="D319" s="14" t="str">
        <f t="shared" si="6"/>
        <v>WTP</v>
      </c>
      <c r="E319" s="30"/>
    </row>
    <row r="320" spans="1:5" x14ac:dyDescent="0.25">
      <c r="A320" s="5">
        <v>15</v>
      </c>
      <c r="B320" s="4" t="str">
        <f>"MUHAMMAD SHARIF BIN ABDUL RAHIM"</f>
        <v>MUHAMMAD SHARIF BIN ABDUL RAHIM</v>
      </c>
      <c r="C320" s="14" t="str">
        <f>"990730105767"</f>
        <v>990730105767</v>
      </c>
      <c r="D320" s="14" t="str">
        <f t="shared" si="6"/>
        <v>WTP</v>
      </c>
      <c r="E320" s="30"/>
    </row>
    <row r="321" spans="1:5" x14ac:dyDescent="0.25">
      <c r="A321" s="5">
        <v>16</v>
      </c>
      <c r="B321" s="4" t="str">
        <f>"MUHAMMAD ZAL HAZANI SYAKIRIN BIN KAMARUDIN"</f>
        <v>MUHAMMAD ZAL HAZANI SYAKIRIN BIN KAMARUDIN</v>
      </c>
      <c r="C321" s="14" t="str">
        <f>"990214065025"</f>
        <v>990214065025</v>
      </c>
      <c r="D321" s="14" t="str">
        <f t="shared" si="6"/>
        <v>WTP</v>
      </c>
      <c r="E321" s="30"/>
    </row>
    <row r="322" spans="1:5" x14ac:dyDescent="0.25">
      <c r="A322" s="5">
        <v>17</v>
      </c>
      <c r="B322" s="4" t="str">
        <f>"NOR AMIESYA BINTI FARID"</f>
        <v>NOR AMIESYA BINTI FARID</v>
      </c>
      <c r="C322" s="14" t="str">
        <f>"990117035342"</f>
        <v>990117035342</v>
      </c>
      <c r="D322" s="14" t="str">
        <f t="shared" si="6"/>
        <v>WTP</v>
      </c>
      <c r="E322" s="30"/>
    </row>
    <row r="323" spans="1:5" x14ac:dyDescent="0.25">
      <c r="A323" s="5">
        <v>18</v>
      </c>
      <c r="B323" s="4" t="str">
        <f>"NUR ALIANNI BINTI MOHAMAD ALI"</f>
        <v>NUR ALIANNI BINTI MOHAMAD ALI</v>
      </c>
      <c r="C323" s="14" t="str">
        <f>"990907067058"</f>
        <v>990907067058</v>
      </c>
      <c r="D323" s="14" t="str">
        <f t="shared" si="6"/>
        <v>WTP</v>
      </c>
      <c r="E323" s="30"/>
    </row>
    <row r="324" spans="1:5" x14ac:dyDescent="0.25">
      <c r="A324" s="5">
        <v>19</v>
      </c>
      <c r="B324" s="4" t="str">
        <f>"NUR FARHANIM NATASYHA BINTI NOR AZAD"</f>
        <v>NUR FARHANIM NATASYHA BINTI NOR AZAD</v>
      </c>
      <c r="C324" s="14" t="str">
        <f>"990110065020"</f>
        <v>990110065020</v>
      </c>
      <c r="D324" s="14" t="str">
        <f t="shared" si="6"/>
        <v>WTP</v>
      </c>
      <c r="E324" s="30"/>
    </row>
    <row r="325" spans="1:5" x14ac:dyDescent="0.25">
      <c r="A325" s="5">
        <v>20</v>
      </c>
      <c r="B325" s="4" t="str">
        <f>"NUR QAMARINA BINTI NORDIN"</f>
        <v>NUR QAMARINA BINTI NORDIN</v>
      </c>
      <c r="C325" s="14" t="str">
        <f>"991218066062"</f>
        <v>991218066062</v>
      </c>
      <c r="D325" s="14" t="str">
        <f t="shared" si="6"/>
        <v>WTP</v>
      </c>
      <c r="E325" s="30"/>
    </row>
    <row r="326" spans="1:5" x14ac:dyDescent="0.25">
      <c r="A326" s="5">
        <v>21</v>
      </c>
      <c r="B326" s="4" t="str">
        <f>"NURUL IZZAH BINTI BADERU KHISAM"</f>
        <v>NURUL IZZAH BINTI BADERU KHISAM</v>
      </c>
      <c r="C326" s="14" t="str">
        <f>"990509065858"</f>
        <v>990509065858</v>
      </c>
      <c r="D326" s="14" t="str">
        <f t="shared" si="6"/>
        <v>WTP</v>
      </c>
      <c r="E326" s="30"/>
    </row>
    <row r="327" spans="1:5" x14ac:dyDescent="0.25">
      <c r="A327" s="5">
        <v>22</v>
      </c>
      <c r="B327" s="4" t="str">
        <f>"SITI HAJAR BINTI IBRAHIM"</f>
        <v>SITI HAJAR BINTI IBRAHIM</v>
      </c>
      <c r="C327" s="14" t="str">
        <f>"991218095066"</f>
        <v>991218095066</v>
      </c>
      <c r="D327" s="14" t="str">
        <f t="shared" si="6"/>
        <v>WTP</v>
      </c>
      <c r="E327" s="30"/>
    </row>
    <row r="328" spans="1:5" x14ac:dyDescent="0.25">
      <c r="A328" s="5">
        <v>23</v>
      </c>
      <c r="B328" s="4" t="str">
        <f>"SITI QURRATU' AINI BINTI MAZLAN"</f>
        <v>SITI QURRATU' AINI BINTI MAZLAN</v>
      </c>
      <c r="C328" s="14" t="str">
        <f>"990817106324"</f>
        <v>990817106324</v>
      </c>
      <c r="D328" s="14" t="str">
        <f t="shared" si="6"/>
        <v>WTP</v>
      </c>
      <c r="E328" s="30"/>
    </row>
    <row r="329" spans="1:5" x14ac:dyDescent="0.25">
      <c r="A329" s="5">
        <v>24</v>
      </c>
      <c r="B329" s="4" t="str">
        <f>"WAN NUR JAWAHIR BINTI W MOHD KASWADINATA"</f>
        <v>WAN NUR JAWAHIR BINTI W MOHD KASWADINATA</v>
      </c>
      <c r="C329" s="14" t="str">
        <f>"990718065934"</f>
        <v>990718065934</v>
      </c>
      <c r="D329" s="14" t="str">
        <f t="shared" si="6"/>
        <v>WTP</v>
      </c>
      <c r="E329" s="30"/>
    </row>
    <row r="330" spans="1:5" x14ac:dyDescent="0.25">
      <c r="A330" s="6"/>
      <c r="B330" s="7"/>
      <c r="C330" s="15"/>
      <c r="D330" s="15"/>
      <c r="E330" s="7"/>
    </row>
    <row r="331" spans="1:5" x14ac:dyDescent="0.25">
      <c r="A331" s="6"/>
      <c r="B331" s="7"/>
      <c r="C331" s="15"/>
      <c r="D331" s="15"/>
      <c r="E331" s="7"/>
    </row>
    <row r="332" spans="1:5" x14ac:dyDescent="0.25">
      <c r="A332" s="6"/>
      <c r="B332" s="7"/>
      <c r="C332" s="15"/>
      <c r="D332" s="15"/>
      <c r="E332" s="7"/>
    </row>
    <row r="333" spans="1:5" x14ac:dyDescent="0.25">
      <c r="A333" s="6"/>
      <c r="B333" s="7"/>
      <c r="C333" s="15"/>
      <c r="D333" s="15"/>
      <c r="E333" s="7"/>
    </row>
    <row r="334" spans="1:5" x14ac:dyDescent="0.25">
      <c r="A334" s="6"/>
      <c r="B334" s="7"/>
      <c r="C334" s="15"/>
      <c r="D334" s="15"/>
      <c r="E334" s="7"/>
    </row>
    <row r="335" spans="1:5" x14ac:dyDescent="0.25">
      <c r="A335" s="6"/>
      <c r="B335" s="7"/>
      <c r="C335" s="15"/>
      <c r="D335" s="15"/>
      <c r="E335" s="7"/>
    </row>
    <row r="336" spans="1:5" x14ac:dyDescent="0.25">
      <c r="A336" s="6"/>
      <c r="B336" s="7"/>
      <c r="C336" s="15"/>
      <c r="D336" s="15"/>
      <c r="E336" s="7"/>
    </row>
    <row r="338" spans="1:6" x14ac:dyDescent="0.25">
      <c r="A338" s="3" t="s">
        <v>40</v>
      </c>
    </row>
    <row r="339" spans="1:6" x14ac:dyDescent="0.25">
      <c r="A339" s="3" t="s">
        <v>41</v>
      </c>
    </row>
    <row r="340" spans="1:6" x14ac:dyDescent="0.25">
      <c r="A340" s="3"/>
    </row>
    <row r="342" spans="1:6" x14ac:dyDescent="0.25">
      <c r="A342" s="49" t="s">
        <v>12</v>
      </c>
      <c r="B342" s="49"/>
      <c r="C342" s="49"/>
      <c r="D342" s="49"/>
      <c r="E342" s="49"/>
      <c r="F342" s="49"/>
    </row>
  </sheetData>
  <sheetProtection password="9ECD" sheet="1" objects="1" scenarios="1"/>
  <mergeCells count="77">
    <mergeCell ref="A55:B55"/>
    <mergeCell ref="A10:A11"/>
    <mergeCell ref="B10:B11"/>
    <mergeCell ref="C10:C11"/>
    <mergeCell ref="D10:D11"/>
    <mergeCell ref="A8:B8"/>
    <mergeCell ref="A1:E1"/>
    <mergeCell ref="A2:E2"/>
    <mergeCell ref="A3:E3"/>
    <mergeCell ref="A4:E4"/>
    <mergeCell ref="A6:B6"/>
    <mergeCell ref="A48:F48"/>
    <mergeCell ref="A104:B104"/>
    <mergeCell ref="A59:A60"/>
    <mergeCell ref="B59:B60"/>
    <mergeCell ref="C59:C60"/>
    <mergeCell ref="D59:D60"/>
    <mergeCell ref="A97:F97"/>
    <mergeCell ref="A99:E99"/>
    <mergeCell ref="A100:E100"/>
    <mergeCell ref="A101:E101"/>
    <mergeCell ref="A102:E102"/>
    <mergeCell ref="A57:B57"/>
    <mergeCell ref="A50:E50"/>
    <mergeCell ref="A51:E51"/>
    <mergeCell ref="A52:E52"/>
    <mergeCell ref="A53:E53"/>
    <mergeCell ref="C108:C109"/>
    <mergeCell ref="A148:E148"/>
    <mergeCell ref="A149:E149"/>
    <mergeCell ref="A150:E150"/>
    <mergeCell ref="A151:E151"/>
    <mergeCell ref="D108:D109"/>
    <mergeCell ref="A146:F146"/>
    <mergeCell ref="A204:B204"/>
    <mergeCell ref="A155:B155"/>
    <mergeCell ref="A106:B106"/>
    <mergeCell ref="A108:A109"/>
    <mergeCell ref="B108:B109"/>
    <mergeCell ref="A153:B153"/>
    <mergeCell ref="A197:E197"/>
    <mergeCell ref="A198:E198"/>
    <mergeCell ref="A199:E199"/>
    <mergeCell ref="A200:E200"/>
    <mergeCell ref="A202:B202"/>
    <mergeCell ref="A157:A158"/>
    <mergeCell ref="B157:B158"/>
    <mergeCell ref="C157:C158"/>
    <mergeCell ref="D157:D158"/>
    <mergeCell ref="A195:F195"/>
    <mergeCell ref="A251:B251"/>
    <mergeCell ref="A206:A207"/>
    <mergeCell ref="B206:B207"/>
    <mergeCell ref="C206:C207"/>
    <mergeCell ref="D206:D207"/>
    <mergeCell ref="A244:F244"/>
    <mergeCell ref="A246:E246"/>
    <mergeCell ref="A247:E247"/>
    <mergeCell ref="A248:E248"/>
    <mergeCell ref="A249:E249"/>
    <mergeCell ref="A302:B302"/>
    <mergeCell ref="A253:B253"/>
    <mergeCell ref="A255:A256"/>
    <mergeCell ref="B255:B256"/>
    <mergeCell ref="C255:C256"/>
    <mergeCell ref="A295:E295"/>
    <mergeCell ref="A296:E296"/>
    <mergeCell ref="A297:E297"/>
    <mergeCell ref="A298:E298"/>
    <mergeCell ref="A300:B300"/>
    <mergeCell ref="D255:D256"/>
    <mergeCell ref="A293:F293"/>
    <mergeCell ref="A304:A305"/>
    <mergeCell ref="B304:B305"/>
    <mergeCell ref="C304:C305"/>
    <mergeCell ref="D304:D305"/>
    <mergeCell ref="A342:F34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2"/>
  <sheetViews>
    <sheetView topLeftCell="A28" workbookViewId="0">
      <selection activeCell="A44" sqref="A44:F45"/>
    </sheetView>
  </sheetViews>
  <sheetFormatPr defaultRowHeight="15" x14ac:dyDescent="0.25"/>
  <cols>
    <col min="1" max="1" width="5.28515625" customWidth="1"/>
    <col min="2" max="2" width="41.140625" customWidth="1"/>
    <col min="3" max="3" width="14.28515625" customWidth="1"/>
    <col min="4" max="4" width="11.42578125" customWidth="1"/>
    <col min="5" max="5" width="18.28515625" customWidth="1"/>
  </cols>
  <sheetData>
    <row r="1" spans="1:5" ht="15.75" x14ac:dyDescent="0.25">
      <c r="A1" s="52" t="s">
        <v>0</v>
      </c>
      <c r="B1" s="52"/>
      <c r="C1" s="52"/>
      <c r="D1" s="52"/>
      <c r="E1" s="52"/>
    </row>
    <row r="2" spans="1:5" ht="15.75" x14ac:dyDescent="0.25">
      <c r="A2" s="52" t="s">
        <v>1</v>
      </c>
      <c r="B2" s="52"/>
      <c r="C2" s="52"/>
      <c r="D2" s="52"/>
      <c r="E2" s="52"/>
    </row>
    <row r="3" spans="1:5" ht="15.75" x14ac:dyDescent="0.25">
      <c r="A3" s="53" t="s">
        <v>32</v>
      </c>
      <c r="B3" s="53"/>
      <c r="C3" s="53"/>
      <c r="D3" s="53"/>
      <c r="E3" s="53"/>
    </row>
    <row r="4" spans="1:5" ht="15.75" x14ac:dyDescent="0.25">
      <c r="A4" s="53" t="s">
        <v>2</v>
      </c>
      <c r="B4" s="53"/>
      <c r="C4" s="53"/>
      <c r="D4" s="53"/>
      <c r="E4" s="53"/>
    </row>
    <row r="5" spans="1:5" ht="15.75" x14ac:dyDescent="0.25">
      <c r="A5" s="1" t="s">
        <v>3</v>
      </c>
    </row>
    <row r="6" spans="1:5" x14ac:dyDescent="0.25">
      <c r="A6" s="51" t="s">
        <v>5</v>
      </c>
      <c r="B6" s="51"/>
      <c r="C6" s="11" t="s">
        <v>38</v>
      </c>
    </row>
    <row r="7" spans="1:5" x14ac:dyDescent="0.25">
      <c r="A7" s="2" t="s">
        <v>4</v>
      </c>
    </row>
    <row r="8" spans="1:5" x14ac:dyDescent="0.25">
      <c r="A8" s="51" t="s">
        <v>26</v>
      </c>
      <c r="B8" s="51"/>
      <c r="C8" s="11" t="s">
        <v>22</v>
      </c>
    </row>
    <row r="10" spans="1:5" ht="29.25" customHeight="1" x14ac:dyDescent="0.25">
      <c r="A10" s="48" t="s">
        <v>6</v>
      </c>
      <c r="B10" s="48" t="s">
        <v>7</v>
      </c>
      <c r="C10" s="48" t="s">
        <v>8</v>
      </c>
      <c r="D10" s="48" t="s">
        <v>9</v>
      </c>
      <c r="E10" s="26" t="s">
        <v>10</v>
      </c>
    </row>
    <row r="11" spans="1:5" ht="15" customHeight="1" x14ac:dyDescent="0.25">
      <c r="A11" s="48"/>
      <c r="B11" s="48"/>
      <c r="C11" s="48"/>
      <c r="D11" s="48"/>
      <c r="E11" s="14" t="s">
        <v>23</v>
      </c>
    </row>
    <row r="12" spans="1:5" x14ac:dyDescent="0.25">
      <c r="A12" s="5">
        <v>1</v>
      </c>
      <c r="B12" s="4" t="str">
        <f>"ABDUL RAHMAN AIMAN BIN SHAPRY"</f>
        <v>ABDUL RAHMAN AIMAN BIN SHAPRY</v>
      </c>
      <c r="C12" s="14" t="str">
        <f>"990304085273"</f>
        <v>990304085273</v>
      </c>
      <c r="D12" s="14" t="str">
        <f t="shared" ref="D12:D35" si="0">"ETE"</f>
        <v>ETE</v>
      </c>
      <c r="E12" s="30"/>
    </row>
    <row r="13" spans="1:5" x14ac:dyDescent="0.25">
      <c r="A13" s="5">
        <v>2</v>
      </c>
      <c r="B13" s="4" t="str">
        <f>"ABDULLAH ASYRAF BIN ABDUL RAHMAN"</f>
        <v>ABDULLAH ASYRAF BIN ABDUL RAHMAN</v>
      </c>
      <c r="C13" s="14" t="str">
        <f>"991002065343"</f>
        <v>991002065343</v>
      </c>
      <c r="D13" s="14" t="str">
        <f t="shared" si="0"/>
        <v>ETE</v>
      </c>
      <c r="E13" s="30"/>
    </row>
    <row r="14" spans="1:5" x14ac:dyDescent="0.25">
      <c r="A14" s="5">
        <v>3</v>
      </c>
      <c r="B14" s="4" t="str">
        <f>"AHMAD NASRUL RAMADHAN BIN BADRUL HISAM"</f>
        <v>AHMAD NASRUL RAMADHAN BIN BADRUL HISAM</v>
      </c>
      <c r="C14" s="14" t="str">
        <f>"990116066163"</f>
        <v>990116066163</v>
      </c>
      <c r="D14" s="14" t="str">
        <f t="shared" si="0"/>
        <v>ETE</v>
      </c>
      <c r="E14" s="30"/>
    </row>
    <row r="15" spans="1:5" x14ac:dyDescent="0.25">
      <c r="A15" s="5">
        <v>4</v>
      </c>
      <c r="B15" s="4" t="str">
        <f>"AHMAD SYAKIR BIN ISMAIL"</f>
        <v>AHMAD SYAKIR BIN ISMAIL</v>
      </c>
      <c r="C15" s="14" t="str">
        <f>"991007065393"</f>
        <v>991007065393</v>
      </c>
      <c r="D15" s="14" t="str">
        <f t="shared" si="0"/>
        <v>ETE</v>
      </c>
      <c r="E15" s="30"/>
    </row>
    <row r="16" spans="1:5" x14ac:dyDescent="0.25">
      <c r="A16" s="5">
        <v>5</v>
      </c>
      <c r="B16" s="4" t="str">
        <f>"AIN NUR AMIRAH BINTI NASRUDIN"</f>
        <v>AIN NUR AMIRAH BINTI NASRUDIN</v>
      </c>
      <c r="C16" s="14" t="str">
        <f>"990206105138"</f>
        <v>990206105138</v>
      </c>
      <c r="D16" s="14" t="str">
        <f t="shared" si="0"/>
        <v>ETE</v>
      </c>
      <c r="E16" s="30"/>
    </row>
    <row r="17" spans="1:5" x14ac:dyDescent="0.25">
      <c r="A17" s="5">
        <v>6</v>
      </c>
      <c r="B17" s="4" t="str">
        <f>"FURQAN AMIN BIN HUSSAINI"</f>
        <v>FURQAN AMIN BIN HUSSAINI</v>
      </c>
      <c r="C17" s="14" t="str">
        <f>"990929065117"</f>
        <v>990929065117</v>
      </c>
      <c r="D17" s="14" t="str">
        <f t="shared" si="0"/>
        <v>ETE</v>
      </c>
      <c r="E17" s="30"/>
    </row>
    <row r="18" spans="1:5" x14ac:dyDescent="0.25">
      <c r="A18" s="5">
        <v>7</v>
      </c>
      <c r="B18" s="4" t="str">
        <f>"HAZIM MUSTAQIM BIN SALLEHUDIN"</f>
        <v>HAZIM MUSTAQIM BIN SALLEHUDIN</v>
      </c>
      <c r="C18" s="14" t="str">
        <f>"990429065831"</f>
        <v>990429065831</v>
      </c>
      <c r="D18" s="14" t="str">
        <f t="shared" si="0"/>
        <v>ETE</v>
      </c>
      <c r="E18" s="30"/>
    </row>
    <row r="19" spans="1:5" x14ac:dyDescent="0.25">
      <c r="A19" s="5">
        <v>8</v>
      </c>
      <c r="B19" s="4" t="str">
        <f>"MUHAMAD ADIB BIN ZAINAL AHMAD"</f>
        <v>MUHAMAD ADIB BIN ZAINAL AHMAD</v>
      </c>
      <c r="C19" s="14" t="str">
        <f>"991003065281"</f>
        <v>991003065281</v>
      </c>
      <c r="D19" s="14" t="str">
        <f t="shared" si="0"/>
        <v>ETE</v>
      </c>
      <c r="E19" s="30"/>
    </row>
    <row r="20" spans="1:5" x14ac:dyDescent="0.25">
      <c r="A20" s="5">
        <v>9</v>
      </c>
      <c r="B20" s="4" t="str">
        <f>"MUHAMMAD AFIQ ASYRAF BIN NAZRI"</f>
        <v>MUHAMMAD AFIQ ASYRAF BIN NAZRI</v>
      </c>
      <c r="C20" s="14" t="str">
        <f>"990504066093"</f>
        <v>990504066093</v>
      </c>
      <c r="D20" s="14" t="str">
        <f t="shared" si="0"/>
        <v>ETE</v>
      </c>
      <c r="E20" s="30"/>
    </row>
    <row r="21" spans="1:5" x14ac:dyDescent="0.25">
      <c r="A21" s="5">
        <v>10</v>
      </c>
      <c r="B21" s="4" t="str">
        <f>"MUHAMMAD HAFIZ BIN MAD GARET"</f>
        <v>MUHAMMAD HAFIZ BIN MAD GARET</v>
      </c>
      <c r="C21" s="14" t="str">
        <f>"990807066859"</f>
        <v>990807066859</v>
      </c>
      <c r="D21" s="14" t="str">
        <f t="shared" si="0"/>
        <v>ETE</v>
      </c>
      <c r="E21" s="30"/>
    </row>
    <row r="22" spans="1:5" x14ac:dyDescent="0.25">
      <c r="A22" s="5">
        <v>11</v>
      </c>
      <c r="B22" s="4" t="str">
        <f>"MUHAMMAD NAZRUL ARIF BIN JASNI"</f>
        <v>MUHAMMAD NAZRUL ARIF BIN JASNI</v>
      </c>
      <c r="C22" s="14" t="str">
        <f>"991215065371"</f>
        <v>991215065371</v>
      </c>
      <c r="D22" s="14" t="str">
        <f t="shared" si="0"/>
        <v>ETE</v>
      </c>
      <c r="E22" s="30"/>
    </row>
    <row r="23" spans="1:5" x14ac:dyDescent="0.25">
      <c r="A23" s="5">
        <v>12</v>
      </c>
      <c r="B23" s="4" t="str">
        <f>"NAQIUDDIN SALIHIN BIN HAMLY AZHAR"</f>
        <v>NAQIUDDIN SALIHIN BIN HAMLY AZHAR</v>
      </c>
      <c r="C23" s="14" t="str">
        <f>"990306065719"</f>
        <v>990306065719</v>
      </c>
      <c r="D23" s="14" t="str">
        <f t="shared" si="0"/>
        <v>ETE</v>
      </c>
      <c r="E23" s="30"/>
    </row>
    <row r="24" spans="1:5" x14ac:dyDescent="0.25">
      <c r="A24" s="5">
        <v>13</v>
      </c>
      <c r="B24" s="4" t="str">
        <f>"NAZIRUL AKID BIN MOHD KAMARUL HAFIZI"</f>
        <v>NAZIRUL AKID BIN MOHD KAMARUL HAFIZI</v>
      </c>
      <c r="C24" s="14" t="str">
        <f>"990609036747"</f>
        <v>990609036747</v>
      </c>
      <c r="D24" s="14" t="str">
        <f t="shared" si="0"/>
        <v>ETE</v>
      </c>
      <c r="E24" s="30"/>
    </row>
    <row r="25" spans="1:5" x14ac:dyDescent="0.25">
      <c r="A25" s="5">
        <v>14</v>
      </c>
      <c r="B25" s="4" t="str">
        <f>"NOOR ASHIKIN BINTI MUJIONO"</f>
        <v>NOOR ASHIKIN BINTI MUJIONO</v>
      </c>
      <c r="C25" s="14" t="str">
        <f>"990207065166"</f>
        <v>990207065166</v>
      </c>
      <c r="D25" s="14" t="str">
        <f t="shared" si="0"/>
        <v>ETE</v>
      </c>
      <c r="E25" s="30"/>
    </row>
    <row r="26" spans="1:5" x14ac:dyDescent="0.25">
      <c r="A26" s="5">
        <v>15</v>
      </c>
      <c r="B26" s="4" t="str">
        <f>"NOR AZIATUL AZLIN BINTI AZHAR"</f>
        <v>NOR AZIATUL AZLIN BINTI AZHAR</v>
      </c>
      <c r="C26" s="14" t="str">
        <f>"991023065254"</f>
        <v>991023065254</v>
      </c>
      <c r="D26" s="14" t="str">
        <f t="shared" si="0"/>
        <v>ETE</v>
      </c>
      <c r="E26" s="30"/>
    </row>
    <row r="27" spans="1:5" x14ac:dyDescent="0.25">
      <c r="A27" s="5">
        <v>16</v>
      </c>
      <c r="B27" s="4" t="str">
        <f>"NUR ALLYA SYAIDA BINTI MOHD ZULKEFLI"</f>
        <v>NUR ALLYA SYAIDA BINTI MOHD ZULKEFLI</v>
      </c>
      <c r="C27" s="14" t="str">
        <f>"990618036298"</f>
        <v>990618036298</v>
      </c>
      <c r="D27" s="14" t="str">
        <f t="shared" si="0"/>
        <v>ETE</v>
      </c>
      <c r="E27" s="30"/>
    </row>
    <row r="28" spans="1:5" x14ac:dyDescent="0.25">
      <c r="A28" s="5">
        <v>17</v>
      </c>
      <c r="B28" s="4" t="str">
        <f>"NUR AMIRA BINTI ZULKIFLI"</f>
        <v>NUR AMIRA BINTI ZULKIFLI</v>
      </c>
      <c r="C28" s="14" t="str">
        <f>"990617036544"</f>
        <v>990617036544</v>
      </c>
      <c r="D28" s="14" t="str">
        <f t="shared" si="0"/>
        <v>ETE</v>
      </c>
      <c r="E28" s="30"/>
    </row>
    <row r="29" spans="1:5" x14ac:dyDescent="0.25">
      <c r="A29" s="5">
        <v>18</v>
      </c>
      <c r="B29" s="4" t="str">
        <f>"NUR MAISYARAH BINTI ISMAIL"</f>
        <v>NUR MAISYARAH BINTI ISMAIL</v>
      </c>
      <c r="C29" s="14" t="str">
        <f>"990121065122"</f>
        <v>990121065122</v>
      </c>
      <c r="D29" s="14" t="str">
        <f t="shared" si="0"/>
        <v>ETE</v>
      </c>
      <c r="E29" s="30"/>
    </row>
    <row r="30" spans="1:5" x14ac:dyDescent="0.25">
      <c r="A30" s="5">
        <v>19</v>
      </c>
      <c r="B30" s="4" t="str">
        <f>"NUR SYALIA BINTI SHAHAROM"</f>
        <v>NUR SYALIA BINTI SHAHAROM</v>
      </c>
      <c r="C30" s="14" t="str">
        <f>"990805066804"</f>
        <v>990805066804</v>
      </c>
      <c r="D30" s="14" t="str">
        <f t="shared" si="0"/>
        <v>ETE</v>
      </c>
      <c r="E30" s="30"/>
    </row>
    <row r="31" spans="1:5" x14ac:dyDescent="0.25">
      <c r="A31" s="5">
        <v>20</v>
      </c>
      <c r="B31" s="4" t="str">
        <f>"NURHIDAYAH BINTI MOHD FAUZI"</f>
        <v>NURHIDAYAH BINTI MOHD FAUZI</v>
      </c>
      <c r="C31" s="14" t="str">
        <f>"990325145810"</f>
        <v>990325145810</v>
      </c>
      <c r="D31" s="14" t="str">
        <f t="shared" si="0"/>
        <v>ETE</v>
      </c>
      <c r="E31" s="30"/>
    </row>
    <row r="32" spans="1:5" x14ac:dyDescent="0.25">
      <c r="A32" s="5">
        <v>21</v>
      </c>
      <c r="B32" s="4" t="str">
        <f>"SHAHZERIN IZZANI BIN ROSLI"</f>
        <v>SHAHZERIN IZZANI BIN ROSLI</v>
      </c>
      <c r="C32" s="14" t="str">
        <f>"990605045507"</f>
        <v>990605045507</v>
      </c>
      <c r="D32" s="14" t="str">
        <f t="shared" si="0"/>
        <v>ETE</v>
      </c>
      <c r="E32" s="30"/>
    </row>
    <row r="33" spans="1:6" x14ac:dyDescent="0.25">
      <c r="A33" s="5">
        <v>22</v>
      </c>
      <c r="B33" s="4" t="str">
        <f>"TUAN NUR AISYAH BINTI TUAN MOHAMAD ZAIDI"</f>
        <v>TUAN NUR AISYAH BINTI TUAN MOHAMAD ZAIDI</v>
      </c>
      <c r="C33" s="14" t="str">
        <f>"990720145458"</f>
        <v>990720145458</v>
      </c>
      <c r="D33" s="14" t="str">
        <f t="shared" si="0"/>
        <v>ETE</v>
      </c>
      <c r="E33" s="30"/>
    </row>
    <row r="34" spans="1:6" x14ac:dyDescent="0.25">
      <c r="A34" s="5">
        <v>23</v>
      </c>
      <c r="B34" s="4" t="str">
        <f>"WAN MUHAMMAD HANAFIE BIN WAN NOR AZMAN"</f>
        <v>WAN MUHAMMAD HANAFIE BIN WAN NOR AZMAN</v>
      </c>
      <c r="C34" s="14" t="str">
        <f>"991003065337"</f>
        <v>991003065337</v>
      </c>
      <c r="D34" s="14" t="str">
        <f t="shared" si="0"/>
        <v>ETE</v>
      </c>
      <c r="E34" s="30"/>
    </row>
    <row r="35" spans="1:6" x14ac:dyDescent="0.25">
      <c r="A35" s="19">
        <v>24</v>
      </c>
      <c r="B35" s="20" t="str">
        <f>"WAN MUHAMMAD IZHAM BIN WAN HASNAN"</f>
        <v>WAN MUHAMMAD IZHAM BIN WAN HASNAN</v>
      </c>
      <c r="C35" s="21" t="str">
        <f>"990425065797"</f>
        <v>990425065797</v>
      </c>
      <c r="D35" s="21" t="str">
        <f t="shared" si="0"/>
        <v>ETE</v>
      </c>
      <c r="E35" s="31"/>
    </row>
    <row r="36" spans="1:6" x14ac:dyDescent="0.25">
      <c r="A36" s="22"/>
      <c r="B36" s="23"/>
      <c r="C36" s="24"/>
      <c r="D36" s="24"/>
      <c r="E36" s="23"/>
    </row>
    <row r="37" spans="1:6" x14ac:dyDescent="0.25">
      <c r="A37" s="6"/>
      <c r="B37" s="7"/>
      <c r="C37" s="15"/>
      <c r="D37" s="15"/>
      <c r="E37" s="7"/>
    </row>
    <row r="38" spans="1:6" x14ac:dyDescent="0.25">
      <c r="A38" s="6"/>
      <c r="B38" s="7"/>
      <c r="C38" s="15"/>
      <c r="D38" s="15"/>
      <c r="E38" s="7"/>
    </row>
    <row r="39" spans="1:6" x14ac:dyDescent="0.25">
      <c r="A39" s="6"/>
      <c r="B39" s="7"/>
      <c r="C39" s="15"/>
      <c r="D39" s="15"/>
      <c r="E39" s="7"/>
    </row>
    <row r="40" spans="1:6" x14ac:dyDescent="0.25">
      <c r="A40" s="6"/>
      <c r="B40" s="7"/>
      <c r="C40" s="15"/>
      <c r="D40" s="15"/>
      <c r="E40" s="7"/>
    </row>
    <row r="41" spans="1:6" x14ac:dyDescent="0.25">
      <c r="A41" s="6"/>
      <c r="B41" s="7"/>
      <c r="C41" s="15"/>
      <c r="D41" s="15"/>
      <c r="E41" s="7"/>
    </row>
    <row r="42" spans="1:6" x14ac:dyDescent="0.25">
      <c r="A42" s="6"/>
      <c r="B42" s="7"/>
      <c r="C42" s="15"/>
      <c r="D42" s="15"/>
      <c r="E42" s="7"/>
    </row>
    <row r="44" spans="1:6" x14ac:dyDescent="0.25">
      <c r="A44" s="3" t="s">
        <v>40</v>
      </c>
    </row>
    <row r="45" spans="1:6" x14ac:dyDescent="0.25">
      <c r="A45" s="3" t="s">
        <v>41</v>
      </c>
    </row>
    <row r="46" spans="1:6" x14ac:dyDescent="0.25">
      <c r="A46" s="3"/>
    </row>
    <row r="48" spans="1:6" x14ac:dyDescent="0.25">
      <c r="A48" s="49" t="s">
        <v>12</v>
      </c>
      <c r="B48" s="49"/>
      <c r="C48" s="49"/>
      <c r="D48" s="49"/>
      <c r="E48" s="49"/>
      <c r="F48" s="49"/>
    </row>
    <row r="50" spans="1:5" ht="15.75" x14ac:dyDescent="0.25">
      <c r="A50" s="52" t="s">
        <v>0</v>
      </c>
      <c r="B50" s="52"/>
      <c r="C50" s="52"/>
      <c r="D50" s="52"/>
      <c r="E50" s="52"/>
    </row>
    <row r="51" spans="1:5" ht="15.75" x14ac:dyDescent="0.25">
      <c r="A51" s="52" t="s">
        <v>1</v>
      </c>
      <c r="B51" s="52"/>
      <c r="C51" s="52"/>
      <c r="D51" s="52"/>
      <c r="E51" s="52"/>
    </row>
    <row r="52" spans="1:5" ht="15.75" x14ac:dyDescent="0.25">
      <c r="A52" s="53" t="s">
        <v>32</v>
      </c>
      <c r="B52" s="53"/>
      <c r="C52" s="53"/>
      <c r="D52" s="53"/>
      <c r="E52" s="53"/>
    </row>
    <row r="53" spans="1:5" ht="15.75" x14ac:dyDescent="0.25">
      <c r="A53" s="53" t="s">
        <v>2</v>
      </c>
      <c r="B53" s="53"/>
      <c r="C53" s="53"/>
      <c r="D53" s="53"/>
      <c r="E53" s="53"/>
    </row>
    <row r="54" spans="1:5" ht="15.75" x14ac:dyDescent="0.25">
      <c r="A54" s="1" t="s">
        <v>3</v>
      </c>
    </row>
    <row r="55" spans="1:5" x14ac:dyDescent="0.25">
      <c r="A55" s="51" t="s">
        <v>5</v>
      </c>
      <c r="B55" s="51"/>
      <c r="C55" s="11" t="s">
        <v>38</v>
      </c>
    </row>
    <row r="56" spans="1:5" x14ac:dyDescent="0.25">
      <c r="A56" s="2" t="s">
        <v>4</v>
      </c>
    </row>
    <row r="57" spans="1:5" x14ac:dyDescent="0.25">
      <c r="A57" s="51" t="s">
        <v>26</v>
      </c>
      <c r="B57" s="51"/>
      <c r="C57" s="11" t="s">
        <v>22</v>
      </c>
    </row>
    <row r="59" spans="1:5" ht="31.5" x14ac:dyDescent="0.25">
      <c r="A59" s="48" t="s">
        <v>6</v>
      </c>
      <c r="B59" s="48" t="s">
        <v>7</v>
      </c>
      <c r="C59" s="48" t="s">
        <v>8</v>
      </c>
      <c r="D59" s="48" t="s">
        <v>9</v>
      </c>
      <c r="E59" s="26" t="s">
        <v>10</v>
      </c>
    </row>
    <row r="60" spans="1:5" ht="15" customHeight="1" x14ac:dyDescent="0.25">
      <c r="A60" s="48"/>
      <c r="B60" s="48"/>
      <c r="C60" s="48"/>
      <c r="D60" s="48"/>
      <c r="E60" s="14" t="s">
        <v>23</v>
      </c>
    </row>
    <row r="61" spans="1:5" x14ac:dyDescent="0.25">
      <c r="A61" s="5">
        <v>1</v>
      </c>
      <c r="B61" s="4" t="str">
        <f>"ADAM SAFAWI BIN AMIRULDIN"</f>
        <v>ADAM SAFAWI BIN AMIRULDIN</v>
      </c>
      <c r="C61" s="14" t="str">
        <f>"991222065177"</f>
        <v>991222065177</v>
      </c>
      <c r="D61" s="14" t="str">
        <f t="shared" ref="D61:D75" si="1">"ETN"</f>
        <v>ETN</v>
      </c>
      <c r="E61" s="30"/>
    </row>
    <row r="62" spans="1:5" x14ac:dyDescent="0.25">
      <c r="A62" s="5">
        <v>2</v>
      </c>
      <c r="B62" s="4" t="str">
        <f>"IZZIANA NAZIRA BINTI SHAMSURI"</f>
        <v>IZZIANA NAZIRA BINTI SHAMSURI</v>
      </c>
      <c r="C62" s="14" t="str">
        <f>"990707065832"</f>
        <v>990707065832</v>
      </c>
      <c r="D62" s="14" t="str">
        <f t="shared" si="1"/>
        <v>ETN</v>
      </c>
      <c r="E62" s="30"/>
    </row>
    <row r="63" spans="1:5" x14ac:dyDescent="0.25">
      <c r="A63" s="5">
        <v>3</v>
      </c>
      <c r="B63" s="4" t="str">
        <f>"MOHAMAD AMIRUL ANWAR BIN MOHD SALEHIN"</f>
        <v>MOHAMAD AMIRUL ANWAR BIN MOHD SALEHIN</v>
      </c>
      <c r="C63" s="14" t="str">
        <f>"990731065111"</f>
        <v>990731065111</v>
      </c>
      <c r="D63" s="14" t="str">
        <f t="shared" si="1"/>
        <v>ETN</v>
      </c>
      <c r="E63" s="30"/>
    </row>
    <row r="64" spans="1:5" x14ac:dyDescent="0.25">
      <c r="A64" s="5">
        <v>4</v>
      </c>
      <c r="B64" s="4" t="str">
        <f>"MOHAMAD AZHAR SYAFIK BIN ZAHARI"</f>
        <v>MOHAMAD AZHAR SYAFIK BIN ZAHARI</v>
      </c>
      <c r="C64" s="14" t="str">
        <f>"991110065025"</f>
        <v>991110065025</v>
      </c>
      <c r="D64" s="14" t="str">
        <f t="shared" si="1"/>
        <v>ETN</v>
      </c>
      <c r="E64" s="30"/>
    </row>
    <row r="65" spans="1:5" x14ac:dyDescent="0.25">
      <c r="A65" s="5">
        <v>5</v>
      </c>
      <c r="B65" s="4" t="str">
        <f>"MOHAMAD FAIZ BIN ZUN "</f>
        <v xml:space="preserve">MOHAMAD FAIZ BIN ZUN </v>
      </c>
      <c r="C65" s="14" t="str">
        <f>"991001065093"</f>
        <v>991001065093</v>
      </c>
      <c r="D65" s="14" t="str">
        <f t="shared" si="1"/>
        <v>ETN</v>
      </c>
      <c r="E65" s="30"/>
    </row>
    <row r="66" spans="1:5" x14ac:dyDescent="0.25">
      <c r="A66" s="5">
        <v>6</v>
      </c>
      <c r="B66" s="4" t="str">
        <f>"MOHAMAD IQBAL HAKIM BIN OTHMAN"</f>
        <v>MOHAMAD IQBAL HAKIM BIN OTHMAN</v>
      </c>
      <c r="C66" s="14" t="str">
        <f>"990515065619"</f>
        <v>990515065619</v>
      </c>
      <c r="D66" s="14" t="str">
        <f t="shared" si="1"/>
        <v>ETN</v>
      </c>
      <c r="E66" s="30"/>
    </row>
    <row r="67" spans="1:5" x14ac:dyDescent="0.25">
      <c r="A67" s="5">
        <v>7</v>
      </c>
      <c r="B67" s="4" t="str">
        <f>"MUHAMMAD AMIRZUL BIN AMRAN"</f>
        <v>MUHAMMAD AMIRZUL BIN AMRAN</v>
      </c>
      <c r="C67" s="14" t="str">
        <f>"991203065665"</f>
        <v>991203065665</v>
      </c>
      <c r="D67" s="14" t="str">
        <f t="shared" si="1"/>
        <v>ETN</v>
      </c>
      <c r="E67" s="30"/>
    </row>
    <row r="68" spans="1:5" x14ac:dyDescent="0.25">
      <c r="A68" s="5">
        <v>8</v>
      </c>
      <c r="B68" s="4" t="str">
        <f>"MUHAMMAD ASYRAF BIN ABDUL RAHMAN"</f>
        <v>MUHAMMAD ASYRAF BIN ABDUL RAHMAN</v>
      </c>
      <c r="C68" s="14" t="str">
        <f>"990330065655"</f>
        <v>990330065655</v>
      </c>
      <c r="D68" s="14" t="str">
        <f t="shared" si="1"/>
        <v>ETN</v>
      </c>
      <c r="E68" s="30"/>
    </row>
    <row r="69" spans="1:5" x14ac:dyDescent="0.25">
      <c r="A69" s="5">
        <v>9</v>
      </c>
      <c r="B69" s="4" t="str">
        <f>"MUHAMMAD FAIDHI AIMAN BIN MOHAMAD KAHAR"</f>
        <v>MUHAMMAD FAIDHI AIMAN BIN MOHAMAD KAHAR</v>
      </c>
      <c r="C69" s="14" t="str">
        <f>"991019065243"</f>
        <v>991019065243</v>
      </c>
      <c r="D69" s="14" t="str">
        <f t="shared" si="1"/>
        <v>ETN</v>
      </c>
      <c r="E69" s="30"/>
    </row>
    <row r="70" spans="1:5" x14ac:dyDescent="0.25">
      <c r="A70" s="5">
        <v>10</v>
      </c>
      <c r="B70" s="4" t="str">
        <f>"MUHAMMAD FAISAL FAIZ BIN RAFI"</f>
        <v>MUHAMMAD FAISAL FAIZ BIN RAFI</v>
      </c>
      <c r="C70" s="14" t="str">
        <f>"990327086631"</f>
        <v>990327086631</v>
      </c>
      <c r="D70" s="14" t="str">
        <f t="shared" si="1"/>
        <v>ETN</v>
      </c>
      <c r="E70" s="30"/>
    </row>
    <row r="71" spans="1:5" x14ac:dyDescent="0.25">
      <c r="A71" s="5">
        <v>11</v>
      </c>
      <c r="B71" s="4" t="str">
        <f>"MUHAMMAD IZZAT FAHMI BIN AZIZ"</f>
        <v>MUHAMMAD IZZAT FAHMI BIN AZIZ</v>
      </c>
      <c r="C71" s="14" t="str">
        <f>"990806066443"</f>
        <v>990806066443</v>
      </c>
      <c r="D71" s="14" t="str">
        <f t="shared" si="1"/>
        <v>ETN</v>
      </c>
      <c r="E71" s="30"/>
    </row>
    <row r="72" spans="1:5" x14ac:dyDescent="0.25">
      <c r="A72" s="5">
        <v>12</v>
      </c>
      <c r="B72" s="4" t="str">
        <f>"MUHAMMAD SHAMIM BIN SHAMSUDDIN"</f>
        <v>MUHAMMAD SHAMIM BIN SHAMSUDDIN</v>
      </c>
      <c r="C72" s="14" t="str">
        <f>"990716065105"</f>
        <v>990716065105</v>
      </c>
      <c r="D72" s="14" t="str">
        <f t="shared" si="1"/>
        <v>ETN</v>
      </c>
      <c r="E72" s="30"/>
    </row>
    <row r="73" spans="1:5" x14ac:dyDescent="0.25">
      <c r="A73" s="5">
        <v>13</v>
      </c>
      <c r="B73" s="4" t="str">
        <f>"NABILA AYUNI BINTI ZAINAL ABIDIN"</f>
        <v>NABILA AYUNI BINTI ZAINAL ABIDIN</v>
      </c>
      <c r="C73" s="14" t="str">
        <f>"991126065214"</f>
        <v>991126065214</v>
      </c>
      <c r="D73" s="14" t="str">
        <f t="shared" si="1"/>
        <v>ETN</v>
      </c>
      <c r="E73" s="30"/>
    </row>
    <row r="74" spans="1:5" x14ac:dyDescent="0.25">
      <c r="A74" s="5">
        <v>14</v>
      </c>
      <c r="B74" s="4" t="str">
        <f>"NUR AINI BINTI ROSLI"</f>
        <v>NUR AINI BINTI ROSLI</v>
      </c>
      <c r="C74" s="14" t="str">
        <f>"990805066468"</f>
        <v>990805066468</v>
      </c>
      <c r="D74" s="14" t="str">
        <f t="shared" si="1"/>
        <v>ETN</v>
      </c>
      <c r="E74" s="30"/>
    </row>
    <row r="75" spans="1:5" x14ac:dyDescent="0.25">
      <c r="A75" s="19">
        <v>15</v>
      </c>
      <c r="B75" s="20" t="str">
        <f>"SITI NURZULAIKHA BINTI MOHAMMAD RAPI"</f>
        <v>SITI NURZULAIKHA BINTI MOHAMMAD RAPI</v>
      </c>
      <c r="C75" s="21" t="str">
        <f>"991226015468"</f>
        <v>991226015468</v>
      </c>
      <c r="D75" s="21" t="str">
        <f t="shared" si="1"/>
        <v>ETN</v>
      </c>
      <c r="E75" s="31"/>
    </row>
    <row r="76" spans="1:5" x14ac:dyDescent="0.25">
      <c r="A76" s="22"/>
      <c r="B76" s="23"/>
      <c r="C76" s="24"/>
      <c r="D76" s="24"/>
      <c r="E76" s="23"/>
    </row>
    <row r="77" spans="1:5" x14ac:dyDescent="0.25">
      <c r="A77" s="6"/>
      <c r="B77" s="7"/>
      <c r="C77" s="15"/>
      <c r="D77" s="15"/>
      <c r="E77" s="7"/>
    </row>
    <row r="78" spans="1:5" x14ac:dyDescent="0.25">
      <c r="A78" s="6"/>
      <c r="B78" s="7"/>
      <c r="C78" s="15"/>
      <c r="D78" s="15"/>
      <c r="E78" s="7"/>
    </row>
    <row r="79" spans="1:5" ht="15.75" customHeight="1" x14ac:dyDescent="0.25">
      <c r="A79" s="6"/>
      <c r="B79" s="7"/>
      <c r="C79" s="15"/>
      <c r="D79" s="15"/>
      <c r="E79" s="7"/>
    </row>
    <row r="80" spans="1:5" ht="15" customHeight="1" x14ac:dyDescent="0.25">
      <c r="A80" s="6"/>
      <c r="B80" s="7"/>
      <c r="C80" s="15"/>
      <c r="D80" s="15"/>
      <c r="E80" s="7"/>
    </row>
    <row r="81" spans="1:5" x14ac:dyDescent="0.25">
      <c r="A81" s="6"/>
      <c r="B81" s="7"/>
      <c r="C81" s="15"/>
      <c r="D81" s="15"/>
      <c r="E81" s="7"/>
    </row>
    <row r="82" spans="1:5" x14ac:dyDescent="0.25">
      <c r="A82" s="6"/>
      <c r="B82" s="7"/>
      <c r="C82" s="15"/>
      <c r="D82" s="15"/>
      <c r="E82" s="7"/>
    </row>
    <row r="83" spans="1:5" x14ac:dyDescent="0.25">
      <c r="A83" s="6"/>
      <c r="B83" s="7"/>
      <c r="C83" s="15"/>
      <c r="D83" s="15"/>
      <c r="E83" s="7"/>
    </row>
    <row r="84" spans="1:5" x14ac:dyDescent="0.25">
      <c r="A84" s="6"/>
      <c r="B84" s="7"/>
      <c r="C84" s="15"/>
      <c r="D84" s="15"/>
      <c r="E84" s="7"/>
    </row>
    <row r="85" spans="1:5" x14ac:dyDescent="0.25">
      <c r="A85" s="6"/>
      <c r="B85" s="7"/>
      <c r="C85" s="15"/>
      <c r="D85" s="15"/>
      <c r="E85" s="7"/>
    </row>
    <row r="86" spans="1:5" x14ac:dyDescent="0.25">
      <c r="A86" s="6"/>
      <c r="B86" s="7"/>
      <c r="C86" s="15"/>
      <c r="D86" s="15"/>
      <c r="E86" s="7"/>
    </row>
    <row r="87" spans="1:5" x14ac:dyDescent="0.25">
      <c r="A87" s="6"/>
      <c r="B87" s="7"/>
      <c r="C87" s="15"/>
      <c r="D87" s="15"/>
      <c r="E87" s="7"/>
    </row>
    <row r="88" spans="1:5" x14ac:dyDescent="0.25">
      <c r="A88" s="6"/>
      <c r="B88" s="7"/>
      <c r="C88" s="15"/>
      <c r="D88" s="15"/>
      <c r="E88" s="7"/>
    </row>
    <row r="89" spans="1:5" x14ac:dyDescent="0.25">
      <c r="A89" s="6"/>
      <c r="B89" s="7"/>
      <c r="C89" s="15"/>
      <c r="D89" s="15"/>
      <c r="E89" s="7"/>
    </row>
    <row r="90" spans="1:5" x14ac:dyDescent="0.25">
      <c r="A90" s="6"/>
      <c r="B90" s="7"/>
      <c r="C90" s="15"/>
      <c r="D90" s="15"/>
      <c r="E90" s="7"/>
    </row>
    <row r="91" spans="1:5" x14ac:dyDescent="0.25">
      <c r="A91" s="6"/>
      <c r="B91" s="7"/>
      <c r="C91" s="15"/>
      <c r="D91" s="15"/>
      <c r="E91" s="7"/>
    </row>
    <row r="92" spans="1:5" x14ac:dyDescent="0.25">
      <c r="A92" s="6"/>
      <c r="B92" s="7"/>
      <c r="C92" s="15"/>
      <c r="D92" s="15"/>
      <c r="E92" s="7"/>
    </row>
    <row r="93" spans="1:5" x14ac:dyDescent="0.25">
      <c r="A93" s="3" t="s">
        <v>40</v>
      </c>
    </row>
    <row r="94" spans="1:5" x14ac:dyDescent="0.25">
      <c r="A94" s="3" t="s">
        <v>41</v>
      </c>
    </row>
    <row r="95" spans="1:5" x14ac:dyDescent="0.25">
      <c r="A95" s="3"/>
    </row>
    <row r="97" spans="1:6" x14ac:dyDescent="0.25">
      <c r="A97" s="49" t="s">
        <v>12</v>
      </c>
      <c r="B97" s="49"/>
      <c r="C97" s="49"/>
      <c r="D97" s="49"/>
      <c r="E97" s="49"/>
      <c r="F97" s="49"/>
    </row>
    <row r="99" spans="1:6" ht="15.75" x14ac:dyDescent="0.25">
      <c r="A99" s="52" t="s">
        <v>0</v>
      </c>
      <c r="B99" s="52"/>
      <c r="C99" s="52"/>
      <c r="D99" s="52"/>
      <c r="E99" s="52"/>
    </row>
    <row r="100" spans="1:6" ht="15.75" x14ac:dyDescent="0.25">
      <c r="A100" s="52" t="s">
        <v>1</v>
      </c>
      <c r="B100" s="52"/>
      <c r="C100" s="52"/>
      <c r="D100" s="52"/>
      <c r="E100" s="52"/>
    </row>
    <row r="101" spans="1:6" ht="15.75" x14ac:dyDescent="0.25">
      <c r="A101" s="53" t="s">
        <v>32</v>
      </c>
      <c r="B101" s="53"/>
      <c r="C101" s="53"/>
      <c r="D101" s="53"/>
      <c r="E101" s="53"/>
    </row>
    <row r="102" spans="1:6" ht="15.75" x14ac:dyDescent="0.25">
      <c r="A102" s="53" t="s">
        <v>2</v>
      </c>
      <c r="B102" s="53"/>
      <c r="C102" s="53"/>
      <c r="D102" s="53"/>
      <c r="E102" s="53"/>
    </row>
    <row r="103" spans="1:6" ht="15.75" x14ac:dyDescent="0.25">
      <c r="A103" s="1" t="s">
        <v>3</v>
      </c>
    </row>
    <row r="104" spans="1:6" x14ac:dyDescent="0.25">
      <c r="A104" s="51" t="s">
        <v>5</v>
      </c>
      <c r="B104" s="51"/>
      <c r="C104" s="11" t="s">
        <v>38</v>
      </c>
    </row>
    <row r="105" spans="1:6" x14ac:dyDescent="0.25">
      <c r="A105" s="2" t="s">
        <v>4</v>
      </c>
    </row>
    <row r="106" spans="1:6" x14ac:dyDescent="0.25">
      <c r="A106" s="51" t="s">
        <v>26</v>
      </c>
      <c r="B106" s="51"/>
      <c r="C106" s="11" t="s">
        <v>22</v>
      </c>
    </row>
    <row r="108" spans="1:6" ht="31.5" x14ac:dyDescent="0.25">
      <c r="A108" s="48" t="s">
        <v>6</v>
      </c>
      <c r="B108" s="48" t="s">
        <v>7</v>
      </c>
      <c r="C108" s="48" t="s">
        <v>8</v>
      </c>
      <c r="D108" s="48" t="s">
        <v>9</v>
      </c>
      <c r="E108" s="26" t="s">
        <v>10</v>
      </c>
    </row>
    <row r="109" spans="1:6" ht="15" customHeight="1" x14ac:dyDescent="0.25">
      <c r="A109" s="48"/>
      <c r="B109" s="48"/>
      <c r="C109" s="48"/>
      <c r="D109" s="48"/>
      <c r="E109" s="14" t="s">
        <v>23</v>
      </c>
    </row>
    <row r="110" spans="1:6" x14ac:dyDescent="0.25">
      <c r="A110" s="5">
        <v>1</v>
      </c>
      <c r="B110" s="4" t="str">
        <f>"ABDUL QAYUMI  BIN ABDULLAH"</f>
        <v>ABDUL QAYUMI  BIN ABDULLAH</v>
      </c>
      <c r="C110" s="14" t="str">
        <f>"991222065089"</f>
        <v>991222065089</v>
      </c>
      <c r="D110" s="14" t="str">
        <f t="shared" ref="D110:D129" si="2">"MPI"</f>
        <v>MPI</v>
      </c>
      <c r="E110" s="30"/>
    </row>
    <row r="111" spans="1:6" x14ac:dyDescent="0.25">
      <c r="A111" s="5">
        <v>2</v>
      </c>
      <c r="B111" s="4" t="str">
        <f>"ASYRAFF IKHWAN BIN RASHIDI"</f>
        <v>ASYRAFF IKHWAN BIN RASHIDI</v>
      </c>
      <c r="C111" s="14" t="str">
        <f>"990120065139"</f>
        <v>990120065139</v>
      </c>
      <c r="D111" s="14" t="str">
        <f t="shared" si="2"/>
        <v>MPI</v>
      </c>
      <c r="E111" s="30"/>
    </row>
    <row r="112" spans="1:6" x14ac:dyDescent="0.25">
      <c r="A112" s="5">
        <v>3</v>
      </c>
      <c r="B112" s="4" t="str">
        <f>"IKMAL HAZIM BIN ZAHARUDIN"</f>
        <v>IKMAL HAZIM BIN ZAHARUDIN</v>
      </c>
      <c r="C112" s="14" t="str">
        <f>"990817066705"</f>
        <v>990817066705</v>
      </c>
      <c r="D112" s="14" t="str">
        <f t="shared" si="2"/>
        <v>MPI</v>
      </c>
      <c r="E112" s="30"/>
    </row>
    <row r="113" spans="1:5" x14ac:dyDescent="0.25">
      <c r="A113" s="5">
        <v>4</v>
      </c>
      <c r="B113" s="4" t="str">
        <f>"LUQMANULHAKIM BIN ABDUL MANAF"</f>
        <v>LUQMANULHAKIM BIN ABDUL MANAF</v>
      </c>
      <c r="C113" s="14" t="str">
        <f>"991124065667"</f>
        <v>991124065667</v>
      </c>
      <c r="D113" s="14" t="str">
        <f t="shared" si="2"/>
        <v>MPI</v>
      </c>
      <c r="E113" s="30"/>
    </row>
    <row r="114" spans="1:5" x14ac:dyDescent="0.25">
      <c r="A114" s="5">
        <v>5</v>
      </c>
      <c r="B114" s="4" t="str">
        <f>"MOHAMAD FAIZ BIN ZAINAL FUAD"</f>
        <v>MOHAMAD FAIZ BIN ZAINAL FUAD</v>
      </c>
      <c r="C114" s="14" t="str">
        <f>"990113086345"</f>
        <v>990113086345</v>
      </c>
      <c r="D114" s="14" t="str">
        <f t="shared" si="2"/>
        <v>MPI</v>
      </c>
      <c r="E114" s="30"/>
    </row>
    <row r="115" spans="1:5" x14ac:dyDescent="0.25">
      <c r="A115" s="5">
        <v>6</v>
      </c>
      <c r="B115" s="4" t="str">
        <f>"MOHAMAD SYAHIRAN BIN MOHD ABDUL MUTTALIB"</f>
        <v>MOHAMAD SYAHIRAN BIN MOHD ABDUL MUTTALIB</v>
      </c>
      <c r="C115" s="14" t="str">
        <f>"990827066653"</f>
        <v>990827066653</v>
      </c>
      <c r="D115" s="14" t="str">
        <f t="shared" si="2"/>
        <v>MPI</v>
      </c>
      <c r="E115" s="30"/>
    </row>
    <row r="116" spans="1:5" x14ac:dyDescent="0.25">
      <c r="A116" s="5">
        <v>7</v>
      </c>
      <c r="B116" s="4" t="str">
        <f>"MUHAMAD ADIB DANIAL BIN ABDUL RAZAK"</f>
        <v>MUHAMAD ADIB DANIAL BIN ABDUL RAZAK</v>
      </c>
      <c r="C116" s="14" t="str">
        <f>"990603145467"</f>
        <v>990603145467</v>
      </c>
      <c r="D116" s="14" t="str">
        <f t="shared" si="2"/>
        <v>MPI</v>
      </c>
      <c r="E116" s="30"/>
    </row>
    <row r="117" spans="1:5" x14ac:dyDescent="0.25">
      <c r="A117" s="5">
        <v>8</v>
      </c>
      <c r="B117" s="4" t="str">
        <f>"MUHAMAD RAZIQ IZZAN AISAR BIN RIZAL"</f>
        <v>MUHAMAD RAZIQ IZZAN AISAR BIN RIZAL</v>
      </c>
      <c r="C117" s="14" t="str">
        <f>"990916105255"</f>
        <v>990916105255</v>
      </c>
      <c r="D117" s="14" t="str">
        <f t="shared" si="2"/>
        <v>MPI</v>
      </c>
      <c r="E117" s="30"/>
    </row>
    <row r="118" spans="1:5" x14ac:dyDescent="0.25">
      <c r="A118" s="5">
        <v>9</v>
      </c>
      <c r="B118" s="4" t="str">
        <f>"MUHAMAD SYAMSUL SYAZWAN BIN IBRAHIM"</f>
        <v>MUHAMAD SYAMSUL SYAZWAN BIN IBRAHIM</v>
      </c>
      <c r="C118" s="14" t="str">
        <f>"990903066605"</f>
        <v>990903066605</v>
      </c>
      <c r="D118" s="14" t="str">
        <f t="shared" si="2"/>
        <v>MPI</v>
      </c>
      <c r="E118" s="30"/>
    </row>
    <row r="119" spans="1:5" x14ac:dyDescent="0.25">
      <c r="A119" s="5">
        <v>10</v>
      </c>
      <c r="B119" s="4" t="str">
        <f>"MUHAMMAD AFIZUL HAKIMI  BIN SHARIN"</f>
        <v>MUHAMMAD AFIZUL HAKIMI  BIN SHARIN</v>
      </c>
      <c r="C119" s="14" t="str">
        <f>"990623065667"</f>
        <v>990623065667</v>
      </c>
      <c r="D119" s="14" t="str">
        <f t="shared" si="2"/>
        <v>MPI</v>
      </c>
      <c r="E119" s="30"/>
    </row>
    <row r="120" spans="1:5" x14ac:dyDescent="0.25">
      <c r="A120" s="5">
        <v>11</v>
      </c>
      <c r="B120" s="4" t="str">
        <f>"MUHAMMAD AIDIL ZAID BIN ZABIDI"</f>
        <v>MUHAMMAD AIDIL ZAID BIN ZABIDI</v>
      </c>
      <c r="C120" s="14" t="str">
        <f>"990529065433"</f>
        <v>990529065433</v>
      </c>
      <c r="D120" s="14" t="str">
        <f t="shared" si="2"/>
        <v>MPI</v>
      </c>
      <c r="E120" s="30"/>
    </row>
    <row r="121" spans="1:5" x14ac:dyDescent="0.25">
      <c r="A121" s="5">
        <v>12</v>
      </c>
      <c r="B121" s="4" t="str">
        <f>"MUHAMMAD AIMAN HAKIM BIN FARIZOL"</f>
        <v>MUHAMMAD AIMAN HAKIM BIN FARIZOL</v>
      </c>
      <c r="C121" s="14" t="str">
        <f>"990724066255"</f>
        <v>990724066255</v>
      </c>
      <c r="D121" s="14" t="str">
        <f t="shared" si="2"/>
        <v>MPI</v>
      </c>
      <c r="E121" s="30"/>
    </row>
    <row r="122" spans="1:5" x14ac:dyDescent="0.25">
      <c r="A122" s="5">
        <v>13</v>
      </c>
      <c r="B122" s="4" t="str">
        <f>"MUHAMMAD AIZZAT SHYZRIEL BIN PIRUS"</f>
        <v>MUHAMMAD AIZZAT SHYZRIEL BIN PIRUS</v>
      </c>
      <c r="C122" s="14" t="str">
        <f>"990215035311"</f>
        <v>990215035311</v>
      </c>
      <c r="D122" s="14" t="str">
        <f t="shared" si="2"/>
        <v>MPI</v>
      </c>
      <c r="E122" s="30"/>
    </row>
    <row r="123" spans="1:5" x14ac:dyDescent="0.25">
      <c r="A123" s="5">
        <v>14</v>
      </c>
      <c r="B123" s="4" t="str">
        <f>"MUHAMMAD AZRI AMIR BIN SHARIFUDIN"</f>
        <v>MUHAMMAD AZRI AMIR BIN SHARIFUDIN</v>
      </c>
      <c r="C123" s="14" t="str">
        <f>"990131065169"</f>
        <v>990131065169</v>
      </c>
      <c r="D123" s="14" t="str">
        <f t="shared" si="2"/>
        <v>MPI</v>
      </c>
      <c r="E123" s="30"/>
    </row>
    <row r="124" spans="1:5" x14ac:dyDescent="0.25">
      <c r="A124" s="5">
        <v>15</v>
      </c>
      <c r="B124" s="4" t="str">
        <f>"MUHAMMAD MUIZZUDDIN BIN MOHD ZAKARIA"</f>
        <v>MUHAMMAD MUIZZUDDIN BIN MOHD ZAKARIA</v>
      </c>
      <c r="C124" s="14" t="str">
        <f>"991114065233"</f>
        <v>991114065233</v>
      </c>
      <c r="D124" s="14" t="str">
        <f t="shared" si="2"/>
        <v>MPI</v>
      </c>
      <c r="E124" s="30"/>
    </row>
    <row r="125" spans="1:5" x14ac:dyDescent="0.25">
      <c r="A125" s="5">
        <v>16</v>
      </c>
      <c r="B125" s="4" t="str">
        <f>"MUHAMMAD NASRUN HAKIM BIN JULAINI"</f>
        <v>MUHAMMAD NASRUN HAKIM BIN JULAINI</v>
      </c>
      <c r="C125" s="14" t="str">
        <f>"991021146771"</f>
        <v>991021146771</v>
      </c>
      <c r="D125" s="14" t="str">
        <f t="shared" si="2"/>
        <v>MPI</v>
      </c>
      <c r="E125" s="30"/>
    </row>
    <row r="126" spans="1:5" x14ac:dyDescent="0.25">
      <c r="A126" s="5">
        <v>17</v>
      </c>
      <c r="B126" s="4" t="str">
        <f>"MUHAMMAD RUSTAM IKMAL BIN ADUAT"</f>
        <v>MUHAMMAD RUSTAM IKMAL BIN ADUAT</v>
      </c>
      <c r="C126" s="14" t="str">
        <f>"991013065613"</f>
        <v>991013065613</v>
      </c>
      <c r="D126" s="14" t="str">
        <f t="shared" si="2"/>
        <v>MPI</v>
      </c>
      <c r="E126" s="30"/>
    </row>
    <row r="127" spans="1:5" x14ac:dyDescent="0.25">
      <c r="A127" s="5">
        <v>18</v>
      </c>
      <c r="B127" s="4" t="str">
        <f>"MUHAMMAD SHAHRUL AMIRUL BIN HISHAM"</f>
        <v>MUHAMMAD SHAHRUL AMIRUL BIN HISHAM</v>
      </c>
      <c r="C127" s="14" t="str">
        <f>"990128106329"</f>
        <v>990128106329</v>
      </c>
      <c r="D127" s="14" t="str">
        <f t="shared" si="2"/>
        <v>MPI</v>
      </c>
      <c r="E127" s="30"/>
    </row>
    <row r="128" spans="1:5" x14ac:dyDescent="0.25">
      <c r="A128" s="5">
        <v>19</v>
      </c>
      <c r="B128" s="4" t="str">
        <f>"NAIM KASHFI BIN MOHAMAD ZABIDI"</f>
        <v>NAIM KASHFI BIN MOHAMAD ZABIDI</v>
      </c>
      <c r="C128" s="14" t="str">
        <f>"990806066451"</f>
        <v>990806066451</v>
      </c>
      <c r="D128" s="14" t="str">
        <f t="shared" si="2"/>
        <v>MPI</v>
      </c>
      <c r="E128" s="30"/>
    </row>
    <row r="129" spans="1:5" x14ac:dyDescent="0.25">
      <c r="A129" s="19">
        <v>20</v>
      </c>
      <c r="B129" s="20" t="str">
        <f>"SITI NURAZIMAH BINTI SAPALI"</f>
        <v>SITI NURAZIMAH BINTI SAPALI</v>
      </c>
      <c r="C129" s="21" t="str">
        <f>"990804066482"</f>
        <v>990804066482</v>
      </c>
      <c r="D129" s="21" t="str">
        <f t="shared" si="2"/>
        <v>MPI</v>
      </c>
      <c r="E129" s="31"/>
    </row>
    <row r="130" spans="1:5" x14ac:dyDescent="0.25">
      <c r="A130" s="22"/>
      <c r="B130" s="23"/>
      <c r="C130" s="24"/>
      <c r="D130" s="24"/>
      <c r="E130" s="23"/>
    </row>
    <row r="131" spans="1:5" x14ac:dyDescent="0.25">
      <c r="A131" s="6"/>
      <c r="B131" s="7"/>
      <c r="C131" s="15"/>
      <c r="D131" s="15"/>
      <c r="E131" s="7"/>
    </row>
    <row r="132" spans="1:5" x14ac:dyDescent="0.25">
      <c r="A132" s="6"/>
      <c r="B132" s="7"/>
      <c r="C132" s="15"/>
      <c r="D132" s="15"/>
      <c r="E132" s="7"/>
    </row>
    <row r="133" spans="1:5" x14ac:dyDescent="0.25">
      <c r="A133" s="6"/>
      <c r="B133" s="7"/>
      <c r="C133" s="15"/>
      <c r="D133" s="15"/>
      <c r="E133" s="25"/>
    </row>
    <row r="134" spans="1:5" x14ac:dyDescent="0.25">
      <c r="A134" s="6"/>
      <c r="B134" s="7"/>
      <c r="C134" s="15"/>
      <c r="D134" s="15"/>
      <c r="E134" s="7"/>
    </row>
    <row r="135" spans="1:5" x14ac:dyDescent="0.25">
      <c r="A135" s="6"/>
      <c r="B135" s="7"/>
      <c r="C135" s="15"/>
      <c r="D135" s="15"/>
      <c r="E135" s="7"/>
    </row>
    <row r="136" spans="1:5" x14ac:dyDescent="0.25">
      <c r="A136" s="6"/>
      <c r="B136" s="7"/>
      <c r="C136" s="15"/>
      <c r="D136" s="15"/>
      <c r="E136" s="7"/>
    </row>
    <row r="137" spans="1:5" x14ac:dyDescent="0.25">
      <c r="A137" s="6"/>
      <c r="B137" s="7"/>
      <c r="C137" s="15"/>
      <c r="D137" s="15"/>
      <c r="E137" s="7"/>
    </row>
    <row r="138" spans="1:5" x14ac:dyDescent="0.25">
      <c r="A138" s="6"/>
      <c r="B138" s="7"/>
      <c r="C138" s="15"/>
      <c r="D138" s="15"/>
      <c r="E138" s="7"/>
    </row>
    <row r="139" spans="1:5" x14ac:dyDescent="0.25">
      <c r="A139" s="6"/>
      <c r="B139" s="7"/>
      <c r="C139" s="15"/>
      <c r="D139" s="15"/>
      <c r="E139" s="7"/>
    </row>
    <row r="140" spans="1:5" x14ac:dyDescent="0.25">
      <c r="A140" s="6"/>
      <c r="B140" s="7"/>
      <c r="C140" s="15"/>
      <c r="D140" s="15"/>
      <c r="E140" s="7"/>
    </row>
    <row r="141" spans="1:5" x14ac:dyDescent="0.25">
      <c r="A141" s="6"/>
      <c r="B141" s="7"/>
      <c r="C141" s="15"/>
      <c r="D141" s="15"/>
      <c r="E141" s="7"/>
    </row>
    <row r="142" spans="1:5" x14ac:dyDescent="0.25">
      <c r="A142" s="3" t="s">
        <v>40</v>
      </c>
    </row>
    <row r="143" spans="1:5" x14ac:dyDescent="0.25">
      <c r="A143" s="3" t="s">
        <v>41</v>
      </c>
    </row>
    <row r="144" spans="1:5" x14ac:dyDescent="0.25">
      <c r="A144" s="3"/>
    </row>
    <row r="146" spans="1:6" x14ac:dyDescent="0.25">
      <c r="A146" s="49" t="s">
        <v>12</v>
      </c>
      <c r="B146" s="49"/>
      <c r="C146" s="49"/>
      <c r="D146" s="49"/>
      <c r="E146" s="49"/>
      <c r="F146" s="49"/>
    </row>
    <row r="147" spans="1:6" x14ac:dyDescent="0.25">
      <c r="A147" s="28"/>
      <c r="B147" s="28"/>
      <c r="C147" s="28"/>
      <c r="D147" s="28"/>
      <c r="E147" s="28"/>
      <c r="F147" s="28"/>
    </row>
    <row r="148" spans="1:6" ht="15.75" x14ac:dyDescent="0.25">
      <c r="A148" s="52" t="s">
        <v>0</v>
      </c>
      <c r="B148" s="52"/>
      <c r="C148" s="52"/>
      <c r="D148" s="52"/>
      <c r="E148" s="52"/>
    </row>
    <row r="149" spans="1:6" ht="15.75" x14ac:dyDescent="0.25">
      <c r="A149" s="52" t="s">
        <v>1</v>
      </c>
      <c r="B149" s="52"/>
      <c r="C149" s="52"/>
      <c r="D149" s="52"/>
      <c r="E149" s="52"/>
    </row>
    <row r="150" spans="1:6" ht="15.75" x14ac:dyDescent="0.25">
      <c r="A150" s="53" t="s">
        <v>32</v>
      </c>
      <c r="B150" s="53"/>
      <c r="C150" s="53"/>
      <c r="D150" s="53"/>
      <c r="E150" s="53"/>
    </row>
    <row r="151" spans="1:6" ht="15.75" x14ac:dyDescent="0.25">
      <c r="A151" s="53" t="s">
        <v>2</v>
      </c>
      <c r="B151" s="53"/>
      <c r="C151" s="53"/>
      <c r="D151" s="53"/>
      <c r="E151" s="53"/>
    </row>
    <row r="152" spans="1:6" ht="15.75" x14ac:dyDescent="0.25">
      <c r="A152" s="1" t="s">
        <v>3</v>
      </c>
    </row>
    <row r="153" spans="1:6" x14ac:dyDescent="0.25">
      <c r="A153" s="51" t="s">
        <v>5</v>
      </c>
      <c r="B153" s="51"/>
      <c r="C153" s="11" t="s">
        <v>38</v>
      </c>
    </row>
    <row r="154" spans="1:6" x14ac:dyDescent="0.25">
      <c r="A154" s="2" t="s">
        <v>4</v>
      </c>
    </row>
    <row r="155" spans="1:6" x14ac:dyDescent="0.25">
      <c r="A155" s="51" t="s">
        <v>26</v>
      </c>
      <c r="B155" s="51"/>
      <c r="C155" s="11" t="s">
        <v>22</v>
      </c>
    </row>
    <row r="157" spans="1:6" ht="31.5" x14ac:dyDescent="0.25">
      <c r="A157" s="48" t="s">
        <v>6</v>
      </c>
      <c r="B157" s="48" t="s">
        <v>7</v>
      </c>
      <c r="C157" s="48" t="s">
        <v>8</v>
      </c>
      <c r="D157" s="48" t="s">
        <v>9</v>
      </c>
      <c r="E157" s="26" t="s">
        <v>10</v>
      </c>
    </row>
    <row r="158" spans="1:6" ht="15" customHeight="1" x14ac:dyDescent="0.25">
      <c r="A158" s="48"/>
      <c r="B158" s="48"/>
      <c r="C158" s="48"/>
      <c r="D158" s="48"/>
      <c r="E158" s="14" t="s">
        <v>23</v>
      </c>
    </row>
    <row r="159" spans="1:6" x14ac:dyDescent="0.25">
      <c r="A159" s="5">
        <v>1</v>
      </c>
      <c r="B159" s="4" t="str">
        <f>"KARTHIK A/L RAGUNATHAN"</f>
        <v>KARTHIK A/L RAGUNATHAN</v>
      </c>
      <c r="C159" s="14" t="str">
        <f>"991221035611"</f>
        <v>991221035611</v>
      </c>
      <c r="D159" s="14" t="str">
        <f t="shared" ref="D159:D175" si="3">"MPP"</f>
        <v>MPP</v>
      </c>
      <c r="E159" s="32"/>
    </row>
    <row r="160" spans="1:6" x14ac:dyDescent="0.25">
      <c r="A160" s="5">
        <v>2</v>
      </c>
      <c r="B160" s="4" t="str">
        <f>"MOHAMAD SAMSUL ARIF BIN IDRUSSAIDI AKMAR"</f>
        <v>MOHAMAD SAMSUL ARIF BIN IDRUSSAIDI AKMAR</v>
      </c>
      <c r="C160" s="14" t="str">
        <f>"990723066499"</f>
        <v>990723066499</v>
      </c>
      <c r="D160" s="14" t="str">
        <f t="shared" si="3"/>
        <v>MPP</v>
      </c>
      <c r="E160" s="30"/>
    </row>
    <row r="161" spans="1:5" x14ac:dyDescent="0.25">
      <c r="A161" s="5">
        <v>3</v>
      </c>
      <c r="B161" s="4" t="str">
        <f>"MUHAMMAD ALIFF NAZRIEN BIN HAMERI"</f>
        <v>MUHAMMAD ALIFF NAZRIEN BIN HAMERI</v>
      </c>
      <c r="C161" s="14" t="str">
        <f>"990418065481"</f>
        <v>990418065481</v>
      </c>
      <c r="D161" s="14" t="str">
        <f t="shared" si="3"/>
        <v>MPP</v>
      </c>
      <c r="E161" s="30"/>
    </row>
    <row r="162" spans="1:5" x14ac:dyDescent="0.25">
      <c r="A162" s="5">
        <v>4</v>
      </c>
      <c r="B162" s="4" t="str">
        <f>"MUHAMMAD AMIR AMIRUN BIN ZAMRI"</f>
        <v>MUHAMMAD AMIR AMIRUN BIN ZAMRI</v>
      </c>
      <c r="C162" s="14" t="str">
        <f>"991119146729"</f>
        <v>991119146729</v>
      </c>
      <c r="D162" s="14" t="str">
        <f t="shared" si="3"/>
        <v>MPP</v>
      </c>
      <c r="E162" s="30"/>
    </row>
    <row r="163" spans="1:5" x14ac:dyDescent="0.25">
      <c r="A163" s="5">
        <v>5</v>
      </c>
      <c r="B163" s="4" t="str">
        <f>"MUHAMMAD AMIRUL SYAHID BIN ADNA"</f>
        <v>MUHAMMAD AMIRUL SYAHID BIN ADNA</v>
      </c>
      <c r="C163" s="14" t="str">
        <f>"990430105239"</f>
        <v>990430105239</v>
      </c>
      <c r="D163" s="14" t="str">
        <f t="shared" si="3"/>
        <v>MPP</v>
      </c>
      <c r="E163" s="30"/>
    </row>
    <row r="164" spans="1:5" x14ac:dyDescent="0.25">
      <c r="A164" s="5">
        <v>6</v>
      </c>
      <c r="B164" s="4" t="str">
        <f>"MUHAMMAD ASHRAF BIN MOHD NOOR"</f>
        <v>MUHAMMAD ASHRAF BIN MOHD NOOR</v>
      </c>
      <c r="C164" s="14" t="str">
        <f>"990404065915"</f>
        <v>990404065915</v>
      </c>
      <c r="D164" s="14" t="str">
        <f t="shared" si="3"/>
        <v>MPP</v>
      </c>
      <c r="E164" s="30"/>
    </row>
    <row r="165" spans="1:5" x14ac:dyDescent="0.25">
      <c r="A165" s="5">
        <v>7</v>
      </c>
      <c r="B165" s="4" t="str">
        <f>"MUHAMMAD AZMI SYARIFUDDIN BIN NAZAHAR"</f>
        <v>MUHAMMAD AZMI SYARIFUDDIN BIN NAZAHAR</v>
      </c>
      <c r="C165" s="14" t="str">
        <f>"990118065973"</f>
        <v>990118065973</v>
      </c>
      <c r="D165" s="14" t="str">
        <f t="shared" si="3"/>
        <v>MPP</v>
      </c>
      <c r="E165" s="30"/>
    </row>
    <row r="166" spans="1:5" x14ac:dyDescent="0.25">
      <c r="A166" s="5">
        <v>8</v>
      </c>
      <c r="B166" s="4" t="str">
        <f>"MUHAMMAD FIKRI BIN MOHAMAD"</f>
        <v>MUHAMMAD FIKRI BIN MOHAMAD</v>
      </c>
      <c r="C166" s="14" t="str">
        <f>"990209065821"</f>
        <v>990209065821</v>
      </c>
      <c r="D166" s="14" t="str">
        <f t="shared" si="3"/>
        <v>MPP</v>
      </c>
      <c r="E166" s="30"/>
    </row>
    <row r="167" spans="1:5" x14ac:dyDescent="0.25">
      <c r="A167" s="5">
        <v>9</v>
      </c>
      <c r="B167" s="4" t="str">
        <f>"MUHAMMAD HAIRIE BIN AMRAN"</f>
        <v>MUHAMMAD HAIRIE BIN AMRAN</v>
      </c>
      <c r="C167" s="14" t="str">
        <f>"990324065763"</f>
        <v>990324065763</v>
      </c>
      <c r="D167" s="14" t="str">
        <f t="shared" si="3"/>
        <v>MPP</v>
      </c>
      <c r="E167" s="30"/>
    </row>
    <row r="168" spans="1:5" x14ac:dyDescent="0.25">
      <c r="A168" s="5">
        <v>10</v>
      </c>
      <c r="B168" s="4" t="str">
        <f>"MUHAMMAD NAZMI BIN NAZRI"</f>
        <v>MUHAMMAD NAZMI BIN NAZRI</v>
      </c>
      <c r="C168" s="14" t="str">
        <f>"990927065447"</f>
        <v>990927065447</v>
      </c>
      <c r="D168" s="14" t="str">
        <f t="shared" si="3"/>
        <v>MPP</v>
      </c>
      <c r="E168" s="30"/>
    </row>
    <row r="169" spans="1:5" x14ac:dyDescent="0.25">
      <c r="A169" s="5">
        <v>11</v>
      </c>
      <c r="B169" s="4" t="str">
        <f>"MUHAMMAD NURHAQIL BIN NORZLAN"</f>
        <v>MUHAMMAD NURHAQIL BIN NORZLAN</v>
      </c>
      <c r="C169" s="14" t="str">
        <f>"990827066717"</f>
        <v>990827066717</v>
      </c>
      <c r="D169" s="14" t="str">
        <f t="shared" si="3"/>
        <v>MPP</v>
      </c>
      <c r="E169" s="30"/>
    </row>
    <row r="170" spans="1:5" x14ac:dyDescent="0.25">
      <c r="A170" s="5">
        <v>12</v>
      </c>
      <c r="B170" s="4" t="str">
        <f>"NUR NISA LIYANA BINTI IMRAM"</f>
        <v>NUR NISA LIYANA BINTI IMRAM</v>
      </c>
      <c r="C170" s="14" t="str">
        <f>"990607065640"</f>
        <v>990607065640</v>
      </c>
      <c r="D170" s="14" t="str">
        <f t="shared" si="3"/>
        <v>MPP</v>
      </c>
      <c r="E170" s="30"/>
    </row>
    <row r="171" spans="1:5" x14ac:dyDescent="0.25">
      <c r="A171" s="5">
        <v>13</v>
      </c>
      <c r="B171" s="4" t="str">
        <f>"SITI MASITAH BINTI MD ZAKARIA"</f>
        <v>SITI MASITAH BINTI MD ZAKARIA</v>
      </c>
      <c r="C171" s="14" t="str">
        <f>"990907086072"</f>
        <v>990907086072</v>
      </c>
      <c r="D171" s="14" t="str">
        <f t="shared" si="3"/>
        <v>MPP</v>
      </c>
      <c r="E171" s="30"/>
    </row>
    <row r="172" spans="1:5" x14ac:dyDescent="0.25">
      <c r="A172" s="5">
        <v>14</v>
      </c>
      <c r="B172" s="4" t="str">
        <f>"TENGKU MOHD ISKANDAR BIN TG SAARI"</f>
        <v>TENGKU MOHD ISKANDAR BIN TG SAARI</v>
      </c>
      <c r="C172" s="14" t="str">
        <f>"990904066199"</f>
        <v>990904066199</v>
      </c>
      <c r="D172" s="14" t="str">
        <f t="shared" si="3"/>
        <v>MPP</v>
      </c>
      <c r="E172" s="30"/>
    </row>
    <row r="173" spans="1:5" x14ac:dyDescent="0.25">
      <c r="A173" s="5">
        <v>15</v>
      </c>
      <c r="B173" s="4" t="str">
        <f>"WAN MUHAMMAD ALIF BIN WAN RAZANI"</f>
        <v>WAN MUHAMMAD ALIF BIN WAN RAZANI</v>
      </c>
      <c r="C173" s="14" t="str">
        <f>"990731145111"</f>
        <v>990731145111</v>
      </c>
      <c r="D173" s="14" t="str">
        <f t="shared" si="3"/>
        <v>MPP</v>
      </c>
      <c r="E173" s="30"/>
    </row>
    <row r="174" spans="1:5" x14ac:dyDescent="0.25">
      <c r="A174" s="5">
        <v>16</v>
      </c>
      <c r="B174" s="4" t="str">
        <f>"ZARIFA SYAZLIANA BINTI MOHAMAD SABRI"</f>
        <v>ZARIFA SYAZLIANA BINTI MOHAMAD SABRI</v>
      </c>
      <c r="C174" s="14" t="str">
        <f>"990207065596"</f>
        <v>990207065596</v>
      </c>
      <c r="D174" s="14" t="str">
        <f t="shared" si="3"/>
        <v>MPP</v>
      </c>
      <c r="E174" s="30"/>
    </row>
    <row r="175" spans="1:5" x14ac:dyDescent="0.25">
      <c r="A175" s="19">
        <v>17</v>
      </c>
      <c r="B175" s="20" t="str">
        <f>"ZULAIKHA BINTI KAMARAZAMAN"</f>
        <v>ZULAIKHA BINTI KAMARAZAMAN</v>
      </c>
      <c r="C175" s="21" t="str">
        <f>"990911066496"</f>
        <v>990911066496</v>
      </c>
      <c r="D175" s="21" t="str">
        <f t="shared" si="3"/>
        <v>MPP</v>
      </c>
      <c r="E175" s="31"/>
    </row>
    <row r="176" spans="1:5" x14ac:dyDescent="0.25">
      <c r="A176" s="22"/>
      <c r="B176" s="23"/>
      <c r="C176" s="24"/>
      <c r="D176" s="24"/>
      <c r="E176" s="23"/>
    </row>
    <row r="177" spans="1:5" x14ac:dyDescent="0.25">
      <c r="A177" s="6"/>
      <c r="B177" s="7"/>
      <c r="C177" s="15"/>
      <c r="D177" s="15"/>
      <c r="E177" s="7"/>
    </row>
    <row r="178" spans="1:5" x14ac:dyDescent="0.25">
      <c r="A178" s="6"/>
      <c r="B178" s="7"/>
      <c r="C178" s="15"/>
      <c r="D178" s="15"/>
      <c r="E178" s="7"/>
    </row>
    <row r="179" spans="1:5" x14ac:dyDescent="0.25">
      <c r="A179" s="6"/>
      <c r="B179" s="7"/>
      <c r="C179" s="15"/>
      <c r="D179" s="15"/>
      <c r="E179" s="7"/>
    </row>
    <row r="180" spans="1:5" x14ac:dyDescent="0.25">
      <c r="A180" s="6"/>
      <c r="B180" s="7"/>
      <c r="C180" s="15"/>
      <c r="D180" s="15"/>
      <c r="E180" s="7"/>
    </row>
    <row r="181" spans="1:5" x14ac:dyDescent="0.25">
      <c r="A181" s="6"/>
      <c r="B181" s="7"/>
      <c r="C181" s="15"/>
      <c r="D181" s="15"/>
      <c r="E181" s="7"/>
    </row>
    <row r="182" spans="1:5" x14ac:dyDescent="0.25">
      <c r="A182" s="6"/>
      <c r="B182" s="7"/>
      <c r="C182" s="15"/>
      <c r="D182" s="15"/>
      <c r="E182" s="7"/>
    </row>
    <row r="183" spans="1:5" x14ac:dyDescent="0.25">
      <c r="A183" s="6"/>
      <c r="B183" s="7"/>
      <c r="C183" s="15"/>
      <c r="D183" s="15"/>
      <c r="E183" s="7"/>
    </row>
    <row r="184" spans="1:5" x14ac:dyDescent="0.25">
      <c r="A184" s="6"/>
      <c r="B184" s="7"/>
      <c r="C184" s="15"/>
      <c r="D184" s="15"/>
      <c r="E184" s="7"/>
    </row>
    <row r="185" spans="1:5" x14ac:dyDescent="0.25">
      <c r="A185" s="6"/>
      <c r="B185" s="7"/>
      <c r="C185" s="15"/>
      <c r="D185" s="15"/>
      <c r="E185" s="7"/>
    </row>
    <row r="186" spans="1:5" x14ac:dyDescent="0.25">
      <c r="A186" s="6"/>
      <c r="B186" s="7"/>
      <c r="C186" s="15"/>
      <c r="D186" s="15"/>
      <c r="E186" s="7"/>
    </row>
    <row r="187" spans="1:5" x14ac:dyDescent="0.25">
      <c r="A187" s="6"/>
      <c r="B187" s="7"/>
      <c r="C187" s="15"/>
      <c r="D187" s="15"/>
      <c r="E187" s="7"/>
    </row>
    <row r="188" spans="1:5" x14ac:dyDescent="0.25">
      <c r="A188" s="6"/>
      <c r="B188" s="7"/>
      <c r="C188" s="15"/>
      <c r="D188" s="15"/>
      <c r="E188" s="7"/>
    </row>
    <row r="189" spans="1:5" x14ac:dyDescent="0.25">
      <c r="A189" s="6"/>
      <c r="B189" s="7"/>
      <c r="C189" s="15"/>
      <c r="D189" s="15"/>
      <c r="E189" s="7"/>
    </row>
    <row r="190" spans="1:5" x14ac:dyDescent="0.25">
      <c r="A190" s="6"/>
      <c r="B190" s="7"/>
      <c r="C190" s="15"/>
      <c r="D190" s="15"/>
      <c r="E190" s="7"/>
    </row>
    <row r="191" spans="1:5" x14ac:dyDescent="0.25">
      <c r="A191" s="3" t="s">
        <v>40</v>
      </c>
    </row>
    <row r="192" spans="1:5" x14ac:dyDescent="0.25">
      <c r="A192" s="3" t="s">
        <v>41</v>
      </c>
    </row>
    <row r="193" spans="1:6" x14ac:dyDescent="0.25">
      <c r="A193" s="3"/>
    </row>
    <row r="195" spans="1:6" x14ac:dyDescent="0.25">
      <c r="A195" s="49" t="s">
        <v>12</v>
      </c>
      <c r="B195" s="49"/>
      <c r="C195" s="49"/>
      <c r="D195" s="49"/>
      <c r="E195" s="49"/>
      <c r="F195" s="49"/>
    </row>
    <row r="196" spans="1:6" x14ac:dyDescent="0.25">
      <c r="A196" s="6"/>
      <c r="B196" s="7"/>
      <c r="C196" s="15"/>
      <c r="D196" s="15"/>
      <c r="E196" s="7"/>
    </row>
    <row r="197" spans="1:6" ht="15.75" x14ac:dyDescent="0.25">
      <c r="A197" s="52" t="s">
        <v>0</v>
      </c>
      <c r="B197" s="52"/>
      <c r="C197" s="52"/>
      <c r="D197" s="52"/>
      <c r="E197" s="52"/>
    </row>
    <row r="198" spans="1:6" ht="15.75" x14ac:dyDescent="0.25">
      <c r="A198" s="52" t="s">
        <v>1</v>
      </c>
      <c r="B198" s="52"/>
      <c r="C198" s="52"/>
      <c r="D198" s="52"/>
      <c r="E198" s="52"/>
    </row>
    <row r="199" spans="1:6" ht="15.75" x14ac:dyDescent="0.25">
      <c r="A199" s="53" t="s">
        <v>32</v>
      </c>
      <c r="B199" s="53"/>
      <c r="C199" s="53"/>
      <c r="D199" s="53"/>
      <c r="E199" s="53"/>
    </row>
    <row r="200" spans="1:6" ht="15.75" x14ac:dyDescent="0.25">
      <c r="A200" s="53" t="s">
        <v>2</v>
      </c>
      <c r="B200" s="53"/>
      <c r="C200" s="53"/>
      <c r="D200" s="53"/>
      <c r="E200" s="53"/>
    </row>
    <row r="201" spans="1:6" ht="15.75" x14ac:dyDescent="0.25">
      <c r="A201" s="1" t="s">
        <v>3</v>
      </c>
    </row>
    <row r="202" spans="1:6" x14ac:dyDescent="0.25">
      <c r="A202" s="51" t="s">
        <v>5</v>
      </c>
      <c r="B202" s="51"/>
      <c r="C202" s="11" t="s">
        <v>38</v>
      </c>
    </row>
    <row r="203" spans="1:6" x14ac:dyDescent="0.25">
      <c r="A203" s="2" t="s">
        <v>4</v>
      </c>
    </row>
    <row r="204" spans="1:6" x14ac:dyDescent="0.25">
      <c r="A204" s="51" t="s">
        <v>26</v>
      </c>
      <c r="B204" s="51"/>
      <c r="C204" s="11" t="s">
        <v>22</v>
      </c>
    </row>
    <row r="206" spans="1:6" ht="31.5" x14ac:dyDescent="0.25">
      <c r="A206" s="48" t="s">
        <v>6</v>
      </c>
      <c r="B206" s="48" t="s">
        <v>7</v>
      </c>
      <c r="C206" s="48" t="s">
        <v>8</v>
      </c>
      <c r="D206" s="48" t="s">
        <v>9</v>
      </c>
      <c r="E206" s="26" t="s">
        <v>10</v>
      </c>
    </row>
    <row r="207" spans="1:6" ht="15" customHeight="1" x14ac:dyDescent="0.25">
      <c r="A207" s="48"/>
      <c r="B207" s="48"/>
      <c r="C207" s="48"/>
      <c r="D207" s="48"/>
      <c r="E207" s="14" t="s">
        <v>23</v>
      </c>
    </row>
    <row r="208" spans="1:6" x14ac:dyDescent="0.25">
      <c r="A208" s="5">
        <v>1</v>
      </c>
      <c r="B208" s="4" t="str">
        <f>"ADNAN FADLI BIN SAH PRI"</f>
        <v>ADNAN FADLI BIN SAH PRI</v>
      </c>
      <c r="C208" s="14" t="str">
        <f>"990527065755"</f>
        <v>990527065755</v>
      </c>
      <c r="D208" s="14" t="str">
        <f t="shared" ref="D208:D227" si="4">"MTA"</f>
        <v>MTA</v>
      </c>
      <c r="E208" s="30"/>
    </row>
    <row r="209" spans="1:5" x14ac:dyDescent="0.25">
      <c r="A209" s="5">
        <v>2</v>
      </c>
      <c r="B209" s="4" t="str">
        <f>"AHMAD ADHA BIN MOHAMAD TAHAR"</f>
        <v>AHMAD ADHA BIN MOHAMAD TAHAR</v>
      </c>
      <c r="C209" s="14" t="str">
        <f>"990328065779"</f>
        <v>990328065779</v>
      </c>
      <c r="D209" s="14" t="str">
        <f t="shared" si="4"/>
        <v>MTA</v>
      </c>
      <c r="E209" s="30"/>
    </row>
    <row r="210" spans="1:5" x14ac:dyDescent="0.25">
      <c r="A210" s="5">
        <v>3</v>
      </c>
      <c r="B210" s="4" t="str">
        <f>"AHMAD IKMAL BIN ISHAK"</f>
        <v>AHMAD IKMAL BIN ISHAK</v>
      </c>
      <c r="C210" s="14" t="str">
        <f>"991207065865"</f>
        <v>991207065865</v>
      </c>
      <c r="D210" s="14" t="str">
        <f t="shared" si="4"/>
        <v>MTA</v>
      </c>
      <c r="E210" s="30"/>
    </row>
    <row r="211" spans="1:5" x14ac:dyDescent="0.25">
      <c r="A211" s="5">
        <v>4</v>
      </c>
      <c r="B211" s="4" t="str">
        <f>"AMIR HAMZAH BIN KAMARUL AZLAN"</f>
        <v>AMIR HAMZAH BIN KAMARUL AZLAN</v>
      </c>
      <c r="C211" s="14" t="str">
        <f>"990304015435"</f>
        <v>990304015435</v>
      </c>
      <c r="D211" s="14" t="str">
        <f t="shared" si="4"/>
        <v>MTA</v>
      </c>
      <c r="E211" s="30"/>
    </row>
    <row r="212" spans="1:5" x14ac:dyDescent="0.25">
      <c r="A212" s="5">
        <v>5</v>
      </c>
      <c r="B212" s="4" t="str">
        <f>"KHAIROL HAKIMI BIN ZULKEFLI"</f>
        <v>KHAIROL HAKIMI BIN ZULKEFLI</v>
      </c>
      <c r="C212" s="14" t="str">
        <f>"990218066009"</f>
        <v>990218066009</v>
      </c>
      <c r="D212" s="14" t="str">
        <f t="shared" si="4"/>
        <v>MTA</v>
      </c>
      <c r="E212" s="30"/>
    </row>
    <row r="213" spans="1:5" x14ac:dyDescent="0.25">
      <c r="A213" s="5">
        <v>6</v>
      </c>
      <c r="B213" s="4" t="str">
        <f>"MOHAMAD IQMAL SYAFIQ BIN MOHD SHAKERI"</f>
        <v>MOHAMAD IQMAL SYAFIQ BIN MOHD SHAKERI</v>
      </c>
      <c r="C213" s="14" t="str">
        <f>"990416065461"</f>
        <v>990416065461</v>
      </c>
      <c r="D213" s="14" t="str">
        <f t="shared" si="4"/>
        <v>MTA</v>
      </c>
      <c r="E213" s="30"/>
    </row>
    <row r="214" spans="1:5" x14ac:dyDescent="0.25">
      <c r="A214" s="5">
        <v>7</v>
      </c>
      <c r="B214" s="4" t="str">
        <f>"MUHAMAD SOLIHIN BIN SUHAIMI"</f>
        <v>MUHAMAD SOLIHIN BIN SUHAIMI</v>
      </c>
      <c r="C214" s="14" t="str">
        <f>"991121065223"</f>
        <v>991121065223</v>
      </c>
      <c r="D214" s="14" t="str">
        <f t="shared" si="4"/>
        <v>MTA</v>
      </c>
      <c r="E214" s="30"/>
    </row>
    <row r="215" spans="1:5" x14ac:dyDescent="0.25">
      <c r="A215" s="5">
        <v>8</v>
      </c>
      <c r="B215" s="4" t="str">
        <f>"MUHAMAD ZAMZURI BIN YUSLEE"</f>
        <v>MUHAMAD ZAMZURI BIN YUSLEE</v>
      </c>
      <c r="C215" s="14" t="str">
        <f>"990324065077"</f>
        <v>990324065077</v>
      </c>
      <c r="D215" s="14" t="str">
        <f t="shared" si="4"/>
        <v>MTA</v>
      </c>
      <c r="E215" s="30"/>
    </row>
    <row r="216" spans="1:5" x14ac:dyDescent="0.25">
      <c r="A216" s="5">
        <v>9</v>
      </c>
      <c r="B216" s="4" t="str">
        <f>"MUHAMMAD AFIQ BIN NORDIN"</f>
        <v>MUHAMMAD AFIQ BIN NORDIN</v>
      </c>
      <c r="C216" s="14" t="str">
        <f>"991216065437"</f>
        <v>991216065437</v>
      </c>
      <c r="D216" s="14" t="str">
        <f t="shared" si="4"/>
        <v>MTA</v>
      </c>
      <c r="E216" s="30"/>
    </row>
    <row r="217" spans="1:5" x14ac:dyDescent="0.25">
      <c r="A217" s="5">
        <v>10</v>
      </c>
      <c r="B217" s="4" t="str">
        <f>"MUHAMMAD AZWAN FIKRY BIN MUHAMMAD HISHAM"</f>
        <v>MUHAMMAD AZWAN FIKRY BIN MUHAMMAD HISHAM</v>
      </c>
      <c r="C217" s="14" t="str">
        <f>"990816066519"</f>
        <v>990816066519</v>
      </c>
      <c r="D217" s="14" t="str">
        <f t="shared" si="4"/>
        <v>MTA</v>
      </c>
      <c r="E217" s="30"/>
    </row>
    <row r="218" spans="1:5" x14ac:dyDescent="0.25">
      <c r="A218" s="5">
        <v>11</v>
      </c>
      <c r="B218" s="4" t="str">
        <f>"MUHAMMAD FARIES BIN MOHD NAZARI"</f>
        <v>MUHAMMAD FARIES BIN MOHD NAZARI</v>
      </c>
      <c r="C218" s="14" t="str">
        <f>"990920035499"</f>
        <v>990920035499</v>
      </c>
      <c r="D218" s="14" t="str">
        <f t="shared" si="4"/>
        <v>MTA</v>
      </c>
      <c r="E218" s="30"/>
    </row>
    <row r="219" spans="1:5" x14ac:dyDescent="0.25">
      <c r="A219" s="5">
        <v>12</v>
      </c>
      <c r="B219" s="4" t="str">
        <f>"MUHAMMAD FIRDAUS BIN HAZMAN"</f>
        <v>MUHAMMAD FIRDAUS BIN HAZMAN</v>
      </c>
      <c r="C219" s="14" t="str">
        <f>"990407065371"</f>
        <v>990407065371</v>
      </c>
      <c r="D219" s="14" t="str">
        <f t="shared" si="4"/>
        <v>MTA</v>
      </c>
      <c r="E219" s="30"/>
    </row>
    <row r="220" spans="1:5" x14ac:dyDescent="0.25">
      <c r="A220" s="5">
        <v>13</v>
      </c>
      <c r="B220" s="4" t="str">
        <f>"MUHAMMAD HAFIZAM BIN NASRUL"</f>
        <v>MUHAMMAD HAFIZAM BIN NASRUL</v>
      </c>
      <c r="C220" s="14" t="str">
        <f>"990518065809"</f>
        <v>990518065809</v>
      </c>
      <c r="D220" s="14" t="str">
        <f t="shared" si="4"/>
        <v>MTA</v>
      </c>
      <c r="E220" s="30"/>
    </row>
    <row r="221" spans="1:5" x14ac:dyDescent="0.25">
      <c r="A221" s="5">
        <v>14</v>
      </c>
      <c r="B221" s="4" t="str">
        <f>"MUHAMMAD HAKIMI BIN SAPIA'E"</f>
        <v>MUHAMMAD HAKIMI BIN SAPIA'E</v>
      </c>
      <c r="C221" s="14" t="str">
        <f>"990301065971"</f>
        <v>990301065971</v>
      </c>
      <c r="D221" s="14" t="str">
        <f t="shared" si="4"/>
        <v>MTA</v>
      </c>
      <c r="E221" s="30"/>
    </row>
    <row r="222" spans="1:5" x14ac:dyDescent="0.25">
      <c r="A222" s="5">
        <v>15</v>
      </c>
      <c r="B222" s="4" t="str">
        <f>"MUHAMMAD LUQMAN BIN MD NOOR"</f>
        <v>MUHAMMAD LUQMAN BIN MD NOOR</v>
      </c>
      <c r="C222" s="14" t="str">
        <f>"990517035819"</f>
        <v>990517035819</v>
      </c>
      <c r="D222" s="14" t="str">
        <f t="shared" si="4"/>
        <v>MTA</v>
      </c>
      <c r="E222" s="30"/>
    </row>
    <row r="223" spans="1:5" x14ac:dyDescent="0.25">
      <c r="A223" s="5">
        <v>16</v>
      </c>
      <c r="B223" s="4" t="str">
        <f>"MUHAMMAD NIZAM BIN KAMARUDDIN"</f>
        <v>MUHAMMAD NIZAM BIN KAMARUDDIN</v>
      </c>
      <c r="C223" s="14" t="str">
        <f>"991215145857"</f>
        <v>991215145857</v>
      </c>
      <c r="D223" s="14" t="str">
        <f t="shared" si="4"/>
        <v>MTA</v>
      </c>
      <c r="E223" s="30"/>
    </row>
    <row r="224" spans="1:5" x14ac:dyDescent="0.25">
      <c r="A224" s="5">
        <v>17</v>
      </c>
      <c r="B224" s="4" t="str">
        <f>"MUHAMMAD SYAKIR BIN JAMALUDIN"</f>
        <v>MUHAMMAD SYAKIR BIN JAMALUDIN</v>
      </c>
      <c r="C224" s="14" t="str">
        <f>"990714065873"</f>
        <v>990714065873</v>
      </c>
      <c r="D224" s="14" t="str">
        <f t="shared" si="4"/>
        <v>MTA</v>
      </c>
      <c r="E224" s="30"/>
    </row>
    <row r="225" spans="1:5" x14ac:dyDescent="0.25">
      <c r="A225" s="5">
        <v>18</v>
      </c>
      <c r="B225" s="4" t="str">
        <f>"MUHAMMAD ZULKHAIRI BIN MOHD ISMAWI"</f>
        <v>MUHAMMAD ZULKHAIRI BIN MOHD ISMAWI</v>
      </c>
      <c r="C225" s="14" t="str">
        <f>"990602107311"</f>
        <v>990602107311</v>
      </c>
      <c r="D225" s="14" t="str">
        <f t="shared" si="4"/>
        <v>MTA</v>
      </c>
      <c r="E225" s="30"/>
    </row>
    <row r="226" spans="1:5" x14ac:dyDescent="0.25">
      <c r="A226" s="5">
        <v>19</v>
      </c>
      <c r="B226" s="4" t="str">
        <f>"NORHAMIZAN BIN ZAMRI"</f>
        <v>NORHAMIZAN BIN ZAMRI</v>
      </c>
      <c r="C226" s="14" t="str">
        <f>"990512035633"</f>
        <v>990512035633</v>
      </c>
      <c r="D226" s="14" t="str">
        <f t="shared" si="4"/>
        <v>MTA</v>
      </c>
      <c r="E226" s="30"/>
    </row>
    <row r="227" spans="1:5" x14ac:dyDescent="0.25">
      <c r="A227" s="19">
        <v>20</v>
      </c>
      <c r="B227" s="20" t="str">
        <f>"RAJA AMMAR ZAQWAN BIN RAJA AFINDI"</f>
        <v>RAJA AMMAR ZAQWAN BIN RAJA AFINDI</v>
      </c>
      <c r="C227" s="21" t="str">
        <f>"990928065385"</f>
        <v>990928065385</v>
      </c>
      <c r="D227" s="21" t="str">
        <f t="shared" si="4"/>
        <v>MTA</v>
      </c>
      <c r="E227" s="31"/>
    </row>
    <row r="228" spans="1:5" x14ac:dyDescent="0.25">
      <c r="A228" s="22"/>
      <c r="B228" s="23"/>
      <c r="C228" s="24"/>
      <c r="D228" s="24"/>
      <c r="E228" s="23"/>
    </row>
    <row r="229" spans="1:5" x14ac:dyDescent="0.25">
      <c r="A229" s="6"/>
      <c r="B229" s="7"/>
      <c r="C229" s="15"/>
      <c r="D229" s="15"/>
      <c r="E229" s="7"/>
    </row>
    <row r="230" spans="1:5" x14ac:dyDescent="0.25">
      <c r="A230" s="6"/>
      <c r="B230" s="7"/>
      <c r="C230" s="15"/>
      <c r="D230" s="15"/>
      <c r="E230" s="7"/>
    </row>
    <row r="231" spans="1:5" x14ac:dyDescent="0.25">
      <c r="A231" s="6"/>
      <c r="B231" s="7"/>
      <c r="C231" s="15"/>
      <c r="D231" s="15"/>
      <c r="E231" s="7"/>
    </row>
    <row r="232" spans="1:5" x14ac:dyDescent="0.25">
      <c r="A232" s="6"/>
      <c r="B232" s="7"/>
      <c r="C232" s="15"/>
      <c r="D232" s="15"/>
      <c r="E232" s="7"/>
    </row>
    <row r="233" spans="1:5" x14ac:dyDescent="0.25">
      <c r="A233" s="6"/>
      <c r="B233" s="7"/>
      <c r="C233" s="15"/>
      <c r="D233" s="15"/>
      <c r="E233" s="7"/>
    </row>
    <row r="234" spans="1:5" x14ac:dyDescent="0.25">
      <c r="A234" s="6"/>
      <c r="B234" s="7"/>
      <c r="C234" s="15"/>
      <c r="D234" s="15"/>
      <c r="E234" s="7"/>
    </row>
    <row r="235" spans="1:5" x14ac:dyDescent="0.25">
      <c r="A235" s="6"/>
      <c r="B235" s="7"/>
      <c r="C235" s="15"/>
      <c r="D235" s="15"/>
      <c r="E235" s="7"/>
    </row>
    <row r="236" spans="1:5" x14ac:dyDescent="0.25">
      <c r="A236" s="6"/>
      <c r="B236" s="7"/>
      <c r="C236" s="15"/>
      <c r="D236" s="15"/>
      <c r="E236" s="7"/>
    </row>
    <row r="237" spans="1:5" x14ac:dyDescent="0.25">
      <c r="A237" s="6"/>
      <c r="B237" s="7"/>
      <c r="C237" s="15"/>
      <c r="D237" s="15"/>
      <c r="E237" s="7"/>
    </row>
    <row r="238" spans="1:5" x14ac:dyDescent="0.25">
      <c r="A238" s="6"/>
      <c r="B238" s="7"/>
      <c r="C238" s="15"/>
      <c r="D238" s="15"/>
      <c r="E238" s="7"/>
    </row>
    <row r="239" spans="1:5" x14ac:dyDescent="0.25">
      <c r="A239" s="6"/>
      <c r="B239" s="7"/>
      <c r="C239" s="15"/>
      <c r="D239" s="15"/>
      <c r="E239" s="7"/>
    </row>
    <row r="240" spans="1:5" x14ac:dyDescent="0.25">
      <c r="A240" s="3" t="s">
        <v>40</v>
      </c>
    </row>
    <row r="241" spans="1:6" x14ac:dyDescent="0.25">
      <c r="A241" s="3" t="s">
        <v>41</v>
      </c>
    </row>
    <row r="242" spans="1:6" x14ac:dyDescent="0.25">
      <c r="A242" s="3"/>
    </row>
    <row r="244" spans="1:6" x14ac:dyDescent="0.25">
      <c r="A244" s="49" t="s">
        <v>12</v>
      </c>
      <c r="B244" s="49"/>
      <c r="C244" s="49"/>
      <c r="D244" s="49"/>
      <c r="E244" s="49"/>
      <c r="F244" s="49"/>
    </row>
    <row r="245" spans="1:6" x14ac:dyDescent="0.25">
      <c r="A245" s="6"/>
      <c r="B245" s="7"/>
      <c r="C245" s="15"/>
      <c r="D245" s="15"/>
      <c r="E245" s="7"/>
    </row>
    <row r="246" spans="1:6" ht="15.75" x14ac:dyDescent="0.25">
      <c r="A246" s="52" t="s">
        <v>0</v>
      </c>
      <c r="B246" s="52"/>
      <c r="C246" s="52"/>
      <c r="D246" s="52"/>
      <c r="E246" s="52"/>
    </row>
    <row r="247" spans="1:6" ht="15.75" x14ac:dyDescent="0.25">
      <c r="A247" s="52" t="s">
        <v>1</v>
      </c>
      <c r="B247" s="52"/>
      <c r="C247" s="52"/>
      <c r="D247" s="52"/>
      <c r="E247" s="52"/>
    </row>
    <row r="248" spans="1:6" ht="15.75" x14ac:dyDescent="0.25">
      <c r="A248" s="53" t="s">
        <v>32</v>
      </c>
      <c r="B248" s="53"/>
      <c r="C248" s="53"/>
      <c r="D248" s="53"/>
      <c r="E248" s="53"/>
    </row>
    <row r="249" spans="1:6" ht="15.75" x14ac:dyDescent="0.25">
      <c r="A249" s="53" t="s">
        <v>2</v>
      </c>
      <c r="B249" s="53"/>
      <c r="C249" s="53"/>
      <c r="D249" s="53"/>
      <c r="E249" s="53"/>
    </row>
    <row r="250" spans="1:6" ht="15.75" x14ac:dyDescent="0.25">
      <c r="A250" s="1" t="s">
        <v>3</v>
      </c>
    </row>
    <row r="251" spans="1:6" x14ac:dyDescent="0.25">
      <c r="A251" s="51" t="s">
        <v>5</v>
      </c>
      <c r="B251" s="51"/>
      <c r="C251" s="11" t="s">
        <v>38</v>
      </c>
    </row>
    <row r="252" spans="1:6" x14ac:dyDescent="0.25">
      <c r="A252" s="2" t="s">
        <v>4</v>
      </c>
    </row>
    <row r="253" spans="1:6" x14ac:dyDescent="0.25">
      <c r="A253" s="51" t="s">
        <v>26</v>
      </c>
      <c r="B253" s="51"/>
      <c r="C253" s="11" t="s">
        <v>22</v>
      </c>
    </row>
    <row r="255" spans="1:6" ht="31.5" x14ac:dyDescent="0.25">
      <c r="A255" s="48" t="s">
        <v>6</v>
      </c>
      <c r="B255" s="48" t="s">
        <v>7</v>
      </c>
      <c r="C255" s="48" t="s">
        <v>8</v>
      </c>
      <c r="D255" s="48" t="s">
        <v>9</v>
      </c>
      <c r="E255" s="26" t="s">
        <v>10</v>
      </c>
    </row>
    <row r="256" spans="1:6" ht="15" customHeight="1" x14ac:dyDescent="0.25">
      <c r="A256" s="48"/>
      <c r="B256" s="48"/>
      <c r="C256" s="48"/>
      <c r="D256" s="48"/>
      <c r="E256" s="14" t="s">
        <v>23</v>
      </c>
    </row>
    <row r="257" spans="1:5" x14ac:dyDescent="0.25">
      <c r="A257" s="5">
        <v>1</v>
      </c>
      <c r="B257" s="4" t="str">
        <f>"AFWAN SABIQ BIN MOHD NOOR RAMDZOM"</f>
        <v>AFWAN SABIQ BIN MOHD NOOR RAMDZOM</v>
      </c>
      <c r="C257" s="14" t="str">
        <f>"990802066577"</f>
        <v>990802066577</v>
      </c>
      <c r="D257" s="14" t="str">
        <f t="shared" ref="D257:D280" si="5">"MTK"</f>
        <v>MTK</v>
      </c>
      <c r="E257" s="30"/>
    </row>
    <row r="258" spans="1:5" x14ac:dyDescent="0.25">
      <c r="A258" s="5">
        <v>2</v>
      </c>
      <c r="B258" s="4" t="str">
        <f>"AHMAD FIQRI BIN MOHAMAD ROSLI"</f>
        <v>AHMAD FIQRI BIN MOHAMAD ROSLI</v>
      </c>
      <c r="C258" s="14" t="str">
        <f>"990610065449"</f>
        <v>990610065449</v>
      </c>
      <c r="D258" s="14" t="str">
        <f t="shared" si="5"/>
        <v>MTK</v>
      </c>
      <c r="E258" s="30"/>
    </row>
    <row r="259" spans="1:5" x14ac:dyDescent="0.25">
      <c r="A259" s="5">
        <v>3</v>
      </c>
      <c r="B259" s="4" t="str">
        <f>"AHMAD ZAIHAR BIN ZAB SAIFOLADZHAR"</f>
        <v>AHMAD ZAIHAR BIN ZAB SAIFOLADZHAR</v>
      </c>
      <c r="C259" s="14" t="str">
        <f>"990821146601"</f>
        <v>990821146601</v>
      </c>
      <c r="D259" s="14" t="str">
        <f t="shared" si="5"/>
        <v>MTK</v>
      </c>
      <c r="E259" s="30"/>
    </row>
    <row r="260" spans="1:5" x14ac:dyDescent="0.25">
      <c r="A260" s="5">
        <v>4</v>
      </c>
      <c r="B260" s="4" t="str">
        <f>"AZIZUL FIKRI BIN ISMAIL"</f>
        <v>AZIZUL FIKRI BIN ISMAIL</v>
      </c>
      <c r="C260" s="14" t="str">
        <f>"990217065071"</f>
        <v>990217065071</v>
      </c>
      <c r="D260" s="14" t="str">
        <f t="shared" si="5"/>
        <v>MTK</v>
      </c>
      <c r="E260" s="30"/>
    </row>
    <row r="261" spans="1:5" x14ac:dyDescent="0.25">
      <c r="A261" s="5">
        <v>5</v>
      </c>
      <c r="B261" s="4" t="str">
        <f>"ISQANDAR ZULQARNAIN BIN NOR HALIM"</f>
        <v>ISQANDAR ZULQARNAIN BIN NOR HALIM</v>
      </c>
      <c r="C261" s="14" t="str">
        <f>"990801066639"</f>
        <v>990801066639</v>
      </c>
      <c r="D261" s="14" t="str">
        <f t="shared" si="5"/>
        <v>MTK</v>
      </c>
      <c r="E261" s="30"/>
    </row>
    <row r="262" spans="1:5" x14ac:dyDescent="0.25">
      <c r="A262" s="5">
        <v>6</v>
      </c>
      <c r="B262" s="4" t="str">
        <f>"KHAIRUL RIDUAN BIN KHAIRUDIN"</f>
        <v>KHAIRUL RIDUAN BIN KHAIRUDIN</v>
      </c>
      <c r="C262" s="14" t="str">
        <f>"990910065475"</f>
        <v>990910065475</v>
      </c>
      <c r="D262" s="14" t="str">
        <f t="shared" si="5"/>
        <v>MTK</v>
      </c>
      <c r="E262" s="30"/>
    </row>
    <row r="263" spans="1:5" x14ac:dyDescent="0.25">
      <c r="A263" s="5">
        <v>7</v>
      </c>
      <c r="B263" s="4" t="str">
        <f>"LUKMAN HAKIM BIN AMRAN"</f>
        <v>LUKMAN HAKIM BIN AMRAN</v>
      </c>
      <c r="C263" s="14" t="str">
        <f>"991128066149"</f>
        <v>991128066149</v>
      </c>
      <c r="D263" s="14" t="str">
        <f t="shared" si="5"/>
        <v>MTK</v>
      </c>
      <c r="E263" s="30"/>
    </row>
    <row r="264" spans="1:5" x14ac:dyDescent="0.25">
      <c r="A264" s="5">
        <v>8</v>
      </c>
      <c r="B264" s="4" t="str">
        <f>"MALINDRA BIN MOHD NOR"</f>
        <v>MALINDRA BIN MOHD NOR</v>
      </c>
      <c r="C264" s="14" t="str">
        <f>"991214065599"</f>
        <v>991214065599</v>
      </c>
      <c r="D264" s="14" t="str">
        <f t="shared" si="5"/>
        <v>MTK</v>
      </c>
      <c r="E264" s="30"/>
    </row>
    <row r="265" spans="1:5" x14ac:dyDescent="0.25">
      <c r="A265" s="5">
        <v>9</v>
      </c>
      <c r="B265" s="4" t="str">
        <f>"MUHAMAD ADWA TAUFIQ BIN AZIZAN"</f>
        <v>MUHAMAD ADWA TAUFIQ BIN AZIZAN</v>
      </c>
      <c r="C265" s="14" t="str">
        <f>"991226066097"</f>
        <v>991226066097</v>
      </c>
      <c r="D265" s="14" t="str">
        <f t="shared" si="5"/>
        <v>MTK</v>
      </c>
      <c r="E265" s="30"/>
    </row>
    <row r="266" spans="1:5" x14ac:dyDescent="0.25">
      <c r="A266" s="5">
        <v>10</v>
      </c>
      <c r="B266" s="4" t="str">
        <f>"MUHAMAD ARIF HAKIMIN BIN MUHAMAD YUSOH"</f>
        <v>MUHAMAD ARIF HAKIMIN BIN MUHAMAD YUSOH</v>
      </c>
      <c r="C266" s="14" t="str">
        <f>"991008146443"</f>
        <v>991008146443</v>
      </c>
      <c r="D266" s="14" t="str">
        <f t="shared" si="5"/>
        <v>MTK</v>
      </c>
      <c r="E266" s="30"/>
    </row>
    <row r="267" spans="1:5" x14ac:dyDescent="0.25">
      <c r="A267" s="5">
        <v>11</v>
      </c>
      <c r="B267" s="4" t="str">
        <f>"MUHAMMAD ADIB SYAHIR BIN ABDULLAH"</f>
        <v>MUHAMMAD ADIB SYAHIR BIN ABDULLAH</v>
      </c>
      <c r="C267" s="14" t="str">
        <f>"990504146691"</f>
        <v>990504146691</v>
      </c>
      <c r="D267" s="14" t="str">
        <f t="shared" si="5"/>
        <v>MTK</v>
      </c>
      <c r="E267" s="30"/>
    </row>
    <row r="268" spans="1:5" x14ac:dyDescent="0.25">
      <c r="A268" s="5">
        <v>12</v>
      </c>
      <c r="B268" s="4" t="str">
        <f>"MUHAMMAD AIKAL BIN ALIAS"</f>
        <v>MUHAMMAD AIKAL BIN ALIAS</v>
      </c>
      <c r="C268" s="14" t="str">
        <f>"990410065903"</f>
        <v>990410065903</v>
      </c>
      <c r="D268" s="14" t="str">
        <f t="shared" si="5"/>
        <v>MTK</v>
      </c>
      <c r="E268" s="30"/>
    </row>
    <row r="269" spans="1:5" x14ac:dyDescent="0.25">
      <c r="A269" s="5">
        <v>13</v>
      </c>
      <c r="B269" s="4" t="str">
        <f>"MUHAMMAD AMIRUL FIQRI BIN MOHD NADZARI"</f>
        <v>MUHAMMAD AMIRUL FIQRI BIN MOHD NADZARI</v>
      </c>
      <c r="C269" s="14" t="str">
        <f>"990715065701"</f>
        <v>990715065701</v>
      </c>
      <c r="D269" s="14" t="str">
        <f t="shared" si="5"/>
        <v>MTK</v>
      </c>
      <c r="E269" s="30"/>
    </row>
    <row r="270" spans="1:5" x14ac:dyDescent="0.25">
      <c r="A270" s="5">
        <v>14</v>
      </c>
      <c r="B270" s="4" t="str">
        <f>"MUHAMMAD FADZLI BIN JOHARI"</f>
        <v>MUHAMMAD FADZLI BIN JOHARI</v>
      </c>
      <c r="C270" s="14" t="str">
        <f>"990817066633"</f>
        <v>990817066633</v>
      </c>
      <c r="D270" s="14" t="str">
        <f t="shared" si="5"/>
        <v>MTK</v>
      </c>
      <c r="E270" s="30"/>
    </row>
    <row r="271" spans="1:5" x14ac:dyDescent="0.25">
      <c r="A271" s="5">
        <v>15</v>
      </c>
      <c r="B271" s="4" t="str">
        <f>"MUHAMMAD FARIDZUDDIN BIN MOHD ZUKI"</f>
        <v>MUHAMMAD FARIDZUDDIN BIN MOHD ZUKI</v>
      </c>
      <c r="C271" s="14" t="str">
        <f>"990623065675"</f>
        <v>990623065675</v>
      </c>
      <c r="D271" s="14" t="str">
        <f t="shared" si="5"/>
        <v>MTK</v>
      </c>
      <c r="E271" s="30"/>
    </row>
    <row r="272" spans="1:5" x14ac:dyDescent="0.25">
      <c r="A272" s="5">
        <v>16</v>
      </c>
      <c r="B272" s="4" t="str">
        <f>"MUHAMMAD HAFIZI RASHDI BIN HUSAIN"</f>
        <v>MUHAMMAD HAFIZI RASHDI BIN HUSAIN</v>
      </c>
      <c r="C272" s="14" t="str">
        <f>"990528065431"</f>
        <v>990528065431</v>
      </c>
      <c r="D272" s="14" t="str">
        <f t="shared" si="5"/>
        <v>MTK</v>
      </c>
      <c r="E272" s="30"/>
    </row>
    <row r="273" spans="1:5" x14ac:dyDescent="0.25">
      <c r="A273" s="5">
        <v>17</v>
      </c>
      <c r="B273" s="4" t="str">
        <f>"MUHAMMAD NA'EEM NAUFAL BIN MOHD SHARIF"</f>
        <v>MUHAMMAD NA'EEM NAUFAL BIN MOHD SHARIF</v>
      </c>
      <c r="C273" s="14" t="str">
        <f>"990817145761"</f>
        <v>990817145761</v>
      </c>
      <c r="D273" s="14" t="str">
        <f t="shared" si="5"/>
        <v>MTK</v>
      </c>
      <c r="E273" s="30"/>
    </row>
    <row r="274" spans="1:5" x14ac:dyDescent="0.25">
      <c r="A274" s="5">
        <v>18</v>
      </c>
      <c r="B274" s="4" t="str">
        <f>"MUHAMMAD NOR SALBUNIE BIN ABDUL MAJID"</f>
        <v>MUHAMMAD NOR SALBUNIE BIN ABDUL MAJID</v>
      </c>
      <c r="C274" s="14" t="str">
        <f>"991111065051"</f>
        <v>991111065051</v>
      </c>
      <c r="D274" s="14" t="str">
        <f t="shared" si="5"/>
        <v>MTK</v>
      </c>
      <c r="E274" s="30"/>
    </row>
    <row r="275" spans="1:5" x14ac:dyDescent="0.25">
      <c r="A275" s="5">
        <v>19</v>
      </c>
      <c r="B275" s="4" t="str">
        <f>"MUHAMMAD RIZAL BIN ISMAIL"</f>
        <v>MUHAMMAD RIZAL BIN ISMAIL</v>
      </c>
      <c r="C275" s="14" t="str">
        <f>"991021066325"</f>
        <v>991021066325</v>
      </c>
      <c r="D275" s="14" t="str">
        <f t="shared" si="5"/>
        <v>MTK</v>
      </c>
      <c r="E275" s="30"/>
    </row>
    <row r="276" spans="1:5" x14ac:dyDescent="0.25">
      <c r="A276" s="5">
        <v>20</v>
      </c>
      <c r="B276" s="4" t="str">
        <f>"MUHAMMAD SHAHRIL BIN MOHD ZAINUDDIN"</f>
        <v>MUHAMMAD SHAHRIL BIN MOHD ZAINUDDIN</v>
      </c>
      <c r="C276" s="14" t="str">
        <f>"980831065515"</f>
        <v>980831065515</v>
      </c>
      <c r="D276" s="14" t="str">
        <f t="shared" si="5"/>
        <v>MTK</v>
      </c>
      <c r="E276" s="30"/>
    </row>
    <row r="277" spans="1:5" x14ac:dyDescent="0.25">
      <c r="A277" s="5">
        <v>21</v>
      </c>
      <c r="B277" s="4" t="str">
        <f>"MUHAMMAD SOLLEH BIN KAMALUDIN"</f>
        <v>MUHAMMAD SOLLEH BIN KAMALUDIN</v>
      </c>
      <c r="C277" s="14" t="str">
        <f>"990430066073"</f>
        <v>990430066073</v>
      </c>
      <c r="D277" s="14" t="str">
        <f t="shared" si="5"/>
        <v>MTK</v>
      </c>
      <c r="E277" s="30"/>
    </row>
    <row r="278" spans="1:5" x14ac:dyDescent="0.25">
      <c r="A278" s="5">
        <v>22</v>
      </c>
      <c r="B278" s="4" t="str">
        <f>"MUHAMMAD TAUFIQ BIN ROZIMI"</f>
        <v>MUHAMMAD TAUFIQ BIN ROZIMI</v>
      </c>
      <c r="C278" s="14" t="str">
        <f>"990725035047"</f>
        <v>990725035047</v>
      </c>
      <c r="D278" s="14" t="str">
        <f t="shared" si="5"/>
        <v>MTK</v>
      </c>
      <c r="E278" s="30"/>
    </row>
    <row r="279" spans="1:5" x14ac:dyDescent="0.25">
      <c r="A279" s="5">
        <v>23</v>
      </c>
      <c r="B279" s="4" t="str">
        <f>"NOR ADILAH BINTI AZIZAN"</f>
        <v>NOR ADILAH BINTI AZIZAN</v>
      </c>
      <c r="C279" s="14" t="str">
        <f>"990603065686"</f>
        <v>990603065686</v>
      </c>
      <c r="D279" s="14" t="str">
        <f t="shared" si="5"/>
        <v>MTK</v>
      </c>
      <c r="E279" s="30"/>
    </row>
    <row r="280" spans="1:5" x14ac:dyDescent="0.25">
      <c r="A280" s="5">
        <v>24</v>
      </c>
      <c r="B280" s="4" t="str">
        <f>"SYAFIQ ZUHAIRI BIN MOHD RASDI"</f>
        <v>SYAFIQ ZUHAIRI BIN MOHD RASDI</v>
      </c>
      <c r="C280" s="14" t="str">
        <f>"991014035467"</f>
        <v>991014035467</v>
      </c>
      <c r="D280" s="14" t="str">
        <f t="shared" si="5"/>
        <v>MTK</v>
      </c>
      <c r="E280" s="30"/>
    </row>
    <row r="281" spans="1:5" x14ac:dyDescent="0.25">
      <c r="A281" s="6"/>
      <c r="B281" s="7"/>
      <c r="C281" s="15"/>
      <c r="D281" s="15"/>
      <c r="E281" s="7"/>
    </row>
    <row r="282" spans="1:5" x14ac:dyDescent="0.25">
      <c r="A282" s="6"/>
      <c r="B282" s="7"/>
      <c r="C282" s="15"/>
      <c r="D282" s="15"/>
      <c r="E282" s="7"/>
    </row>
    <row r="283" spans="1:5" x14ac:dyDescent="0.25">
      <c r="A283" s="6"/>
      <c r="B283" s="7"/>
      <c r="C283" s="15"/>
      <c r="D283" s="15"/>
      <c r="E283" s="7"/>
    </row>
    <row r="284" spans="1:5" x14ac:dyDescent="0.25">
      <c r="A284" s="6"/>
      <c r="B284" s="7"/>
      <c r="C284" s="15"/>
      <c r="D284" s="15"/>
      <c r="E284" s="7"/>
    </row>
    <row r="285" spans="1:5" x14ac:dyDescent="0.25">
      <c r="A285" s="6"/>
      <c r="B285" s="7"/>
      <c r="C285" s="15"/>
      <c r="D285" s="15"/>
      <c r="E285" s="7"/>
    </row>
    <row r="286" spans="1:5" x14ac:dyDescent="0.25">
      <c r="A286" s="6"/>
      <c r="B286" s="7"/>
      <c r="C286" s="15"/>
      <c r="D286" s="15"/>
      <c r="E286" s="7"/>
    </row>
    <row r="287" spans="1:5" x14ac:dyDescent="0.25">
      <c r="A287" s="6"/>
      <c r="B287" s="7"/>
      <c r="C287" s="15"/>
      <c r="D287" s="15"/>
      <c r="E287" s="7"/>
    </row>
    <row r="289" spans="1:11" x14ac:dyDescent="0.25">
      <c r="A289" s="3" t="s">
        <v>40</v>
      </c>
    </row>
    <row r="290" spans="1:11" x14ac:dyDescent="0.25">
      <c r="A290" s="3" t="s">
        <v>41</v>
      </c>
    </row>
    <row r="291" spans="1:11" x14ac:dyDescent="0.25">
      <c r="A291" s="3"/>
    </row>
    <row r="293" spans="1:11" x14ac:dyDescent="0.25">
      <c r="A293" s="49" t="s">
        <v>12</v>
      </c>
      <c r="B293" s="49"/>
      <c r="C293" s="49"/>
      <c r="D293" s="49"/>
      <c r="E293" s="49"/>
      <c r="F293" s="49"/>
      <c r="G293" s="3"/>
      <c r="H293" s="3"/>
      <c r="I293" s="3"/>
      <c r="J293" s="3"/>
      <c r="K293" s="3"/>
    </row>
    <row r="294" spans="1:11" x14ac:dyDescent="0.25">
      <c r="A294" s="28"/>
      <c r="B294" s="28"/>
      <c r="C294" s="28"/>
      <c r="D294" s="28"/>
      <c r="E294" s="28"/>
      <c r="F294" s="28"/>
      <c r="G294" s="3"/>
      <c r="H294" s="3"/>
      <c r="I294" s="3"/>
      <c r="J294" s="3"/>
      <c r="K294" s="3"/>
    </row>
    <row r="295" spans="1:11" ht="15.75" x14ac:dyDescent="0.25">
      <c r="A295" s="52" t="s">
        <v>0</v>
      </c>
      <c r="B295" s="52"/>
      <c r="C295" s="52"/>
      <c r="D295" s="52"/>
      <c r="E295" s="52"/>
    </row>
    <row r="296" spans="1:11" ht="15.75" x14ac:dyDescent="0.25">
      <c r="A296" s="52" t="s">
        <v>1</v>
      </c>
      <c r="B296" s="52"/>
      <c r="C296" s="52"/>
      <c r="D296" s="52"/>
      <c r="E296" s="52"/>
    </row>
    <row r="297" spans="1:11" ht="15.75" x14ac:dyDescent="0.25">
      <c r="A297" s="53" t="s">
        <v>32</v>
      </c>
      <c r="B297" s="53"/>
      <c r="C297" s="53"/>
      <c r="D297" s="53"/>
      <c r="E297" s="53"/>
    </row>
    <row r="298" spans="1:11" ht="15.75" x14ac:dyDescent="0.25">
      <c r="A298" s="53" t="s">
        <v>2</v>
      </c>
      <c r="B298" s="53"/>
      <c r="C298" s="53"/>
      <c r="D298" s="53"/>
      <c r="E298" s="53"/>
    </row>
    <row r="299" spans="1:11" ht="15.75" x14ac:dyDescent="0.25">
      <c r="A299" s="1" t="s">
        <v>3</v>
      </c>
    </row>
    <row r="300" spans="1:11" x14ac:dyDescent="0.25">
      <c r="A300" s="51" t="s">
        <v>5</v>
      </c>
      <c r="B300" s="51"/>
      <c r="C300" s="11" t="s">
        <v>38</v>
      </c>
    </row>
    <row r="301" spans="1:11" x14ac:dyDescent="0.25">
      <c r="A301" s="2" t="s">
        <v>4</v>
      </c>
    </row>
    <row r="302" spans="1:11" x14ac:dyDescent="0.25">
      <c r="A302" s="51" t="s">
        <v>26</v>
      </c>
      <c r="B302" s="51"/>
      <c r="C302" s="11" t="s">
        <v>22</v>
      </c>
    </row>
    <row r="304" spans="1:11" ht="31.5" x14ac:dyDescent="0.25">
      <c r="A304" s="48" t="s">
        <v>6</v>
      </c>
      <c r="B304" s="48" t="s">
        <v>7</v>
      </c>
      <c r="C304" s="48" t="s">
        <v>8</v>
      </c>
      <c r="D304" s="48" t="s">
        <v>9</v>
      </c>
      <c r="E304" s="26" t="s">
        <v>10</v>
      </c>
    </row>
    <row r="305" spans="1:5" ht="15" customHeight="1" x14ac:dyDescent="0.25">
      <c r="A305" s="48"/>
      <c r="B305" s="48"/>
      <c r="C305" s="48"/>
      <c r="D305" s="48"/>
      <c r="E305" s="14" t="s">
        <v>23</v>
      </c>
    </row>
    <row r="306" spans="1:5" x14ac:dyDescent="0.25">
      <c r="A306" s="5">
        <v>1</v>
      </c>
      <c r="B306" s="4" t="str">
        <f>"ADI AIMAN RAHIMI BIN JUNUS"</f>
        <v>ADI AIMAN RAHIMI BIN JUNUS</v>
      </c>
      <c r="C306" s="14" t="str">
        <f>"991203065171"</f>
        <v>991203065171</v>
      </c>
      <c r="D306" s="14" t="str">
        <f t="shared" ref="D306:D329" si="6">"WTP"</f>
        <v>WTP</v>
      </c>
      <c r="E306" s="30"/>
    </row>
    <row r="307" spans="1:5" x14ac:dyDescent="0.25">
      <c r="A307" s="5">
        <v>2</v>
      </c>
      <c r="B307" s="4" t="str">
        <f>"AHMAD DANISH BIN AHMAD RAMLI"</f>
        <v>AHMAD DANISH BIN AHMAD RAMLI</v>
      </c>
      <c r="C307" s="14" t="str">
        <f>"991211065657"</f>
        <v>991211065657</v>
      </c>
      <c r="D307" s="14" t="str">
        <f t="shared" si="6"/>
        <v>WTP</v>
      </c>
      <c r="E307" s="30"/>
    </row>
    <row r="308" spans="1:5" x14ac:dyDescent="0.25">
      <c r="A308" s="5">
        <v>3</v>
      </c>
      <c r="B308" s="4" t="str">
        <f>"AIDIL AFZAL BIN ANUAR"</f>
        <v>AIDIL AFZAL BIN ANUAR</v>
      </c>
      <c r="C308" s="14" t="str">
        <f>"990425106245"</f>
        <v>990425106245</v>
      </c>
      <c r="D308" s="14" t="str">
        <f t="shared" si="6"/>
        <v>WTP</v>
      </c>
      <c r="E308" s="30"/>
    </row>
    <row r="309" spans="1:5" x14ac:dyDescent="0.25">
      <c r="A309" s="5">
        <v>4</v>
      </c>
      <c r="B309" s="4" t="str">
        <f>"ARIF IZZARUDIN BIN MOHAMMAD AZMAN"</f>
        <v>ARIF IZZARUDIN BIN MOHAMMAD AZMAN</v>
      </c>
      <c r="C309" s="14" t="str">
        <f>"990529065847"</f>
        <v>990529065847</v>
      </c>
      <c r="D309" s="14" t="str">
        <f t="shared" si="6"/>
        <v>WTP</v>
      </c>
      <c r="E309" s="30"/>
    </row>
    <row r="310" spans="1:5" x14ac:dyDescent="0.25">
      <c r="A310" s="5">
        <v>5</v>
      </c>
      <c r="B310" s="4" t="str">
        <f>"AZAIEMAN BIN AHMAT  SAHAIMI"</f>
        <v>AZAIEMAN BIN AHMAT  SAHAIMI</v>
      </c>
      <c r="C310" s="14" t="str">
        <f>"991017035171"</f>
        <v>991017035171</v>
      </c>
      <c r="D310" s="14" t="str">
        <f t="shared" si="6"/>
        <v>WTP</v>
      </c>
      <c r="E310" s="30"/>
    </row>
    <row r="311" spans="1:5" x14ac:dyDescent="0.25">
      <c r="A311" s="5">
        <v>6</v>
      </c>
      <c r="B311" s="4" t="str">
        <f>"FARAH NADIA ILLYANIE BINTI BEDUL RAHIM"</f>
        <v>FARAH NADIA ILLYANIE BINTI BEDUL RAHIM</v>
      </c>
      <c r="C311" s="14" t="str">
        <f>"990903146250"</f>
        <v>990903146250</v>
      </c>
      <c r="D311" s="14" t="str">
        <f t="shared" si="6"/>
        <v>WTP</v>
      </c>
      <c r="E311" s="30"/>
    </row>
    <row r="312" spans="1:5" x14ac:dyDescent="0.25">
      <c r="A312" s="5">
        <v>7</v>
      </c>
      <c r="B312" s="4" t="str">
        <f>"FARAH NAJWA BINTI ZAWAWI"</f>
        <v>FARAH NAJWA BINTI ZAWAWI</v>
      </c>
      <c r="C312" s="14" t="str">
        <f>"991114115536"</f>
        <v>991114115536</v>
      </c>
      <c r="D312" s="14" t="str">
        <f t="shared" si="6"/>
        <v>WTP</v>
      </c>
      <c r="E312" s="30"/>
    </row>
    <row r="313" spans="1:5" x14ac:dyDescent="0.25">
      <c r="A313" s="5">
        <v>8</v>
      </c>
      <c r="B313" s="4" t="str">
        <f>"FAWAZUL AZIM BIN ANUAR"</f>
        <v>FAWAZUL AZIM BIN ANUAR</v>
      </c>
      <c r="C313" s="14" t="str">
        <f>"991206065409"</f>
        <v>991206065409</v>
      </c>
      <c r="D313" s="14" t="str">
        <f t="shared" si="6"/>
        <v>WTP</v>
      </c>
      <c r="E313" s="30"/>
    </row>
    <row r="314" spans="1:5" x14ac:dyDescent="0.25">
      <c r="A314" s="5">
        <v>9</v>
      </c>
      <c r="B314" s="4" t="str">
        <f>"JULAINNA BINTI SABRI"</f>
        <v>JULAINNA BINTI SABRI</v>
      </c>
      <c r="C314" s="14" t="str">
        <f>"990313065872"</f>
        <v>990313065872</v>
      </c>
      <c r="D314" s="14" t="str">
        <f t="shared" si="6"/>
        <v>WTP</v>
      </c>
      <c r="E314" s="30"/>
    </row>
    <row r="315" spans="1:5" x14ac:dyDescent="0.25">
      <c r="A315" s="5">
        <v>10</v>
      </c>
      <c r="B315" s="4" t="str">
        <f>"KAMIL AZRUL HAFIZ B KAMIL AZMAN"</f>
        <v>KAMIL AZRUL HAFIZ B KAMIL AZMAN</v>
      </c>
      <c r="C315" s="14" t="str">
        <f>"990704066135"</f>
        <v>990704066135</v>
      </c>
      <c r="D315" s="14" t="str">
        <f t="shared" si="6"/>
        <v>WTP</v>
      </c>
      <c r="E315" s="30"/>
    </row>
    <row r="316" spans="1:5" x14ac:dyDescent="0.25">
      <c r="A316" s="5">
        <v>11</v>
      </c>
      <c r="B316" s="4" t="str">
        <f>"MOHAMMAD KHAIREL DANIEL BIN MOHAMMAD AZLI"</f>
        <v>MOHAMMAD KHAIREL DANIEL BIN MOHAMMAD AZLI</v>
      </c>
      <c r="C316" s="14" t="str">
        <f>"990513065367"</f>
        <v>990513065367</v>
      </c>
      <c r="D316" s="14" t="str">
        <f t="shared" si="6"/>
        <v>WTP</v>
      </c>
      <c r="E316" s="30"/>
    </row>
    <row r="317" spans="1:5" x14ac:dyDescent="0.25">
      <c r="A317" s="5">
        <v>12</v>
      </c>
      <c r="B317" s="4" t="str">
        <f>"MUHAMMAD AMIRUL DANISH BIN ROSLAND"</f>
        <v>MUHAMMAD AMIRUL DANISH BIN ROSLAND</v>
      </c>
      <c r="C317" s="14" t="str">
        <f>"990609065839"</f>
        <v>990609065839</v>
      </c>
      <c r="D317" s="14" t="str">
        <f t="shared" si="6"/>
        <v>WTP</v>
      </c>
      <c r="E317" s="30"/>
    </row>
    <row r="318" spans="1:5" x14ac:dyDescent="0.25">
      <c r="A318" s="5">
        <v>13</v>
      </c>
      <c r="B318" s="4" t="str">
        <f>"MUHAMMAD HANIFF AIMAN BIN MOHD NASIR"</f>
        <v>MUHAMMAD HANIFF AIMAN BIN MOHD NASIR</v>
      </c>
      <c r="C318" s="14" t="str">
        <f>"990116035367"</f>
        <v>990116035367</v>
      </c>
      <c r="D318" s="14" t="str">
        <f t="shared" si="6"/>
        <v>WTP</v>
      </c>
      <c r="E318" s="30"/>
    </row>
    <row r="319" spans="1:5" x14ac:dyDescent="0.25">
      <c r="A319" s="5">
        <v>14</v>
      </c>
      <c r="B319" s="4" t="str">
        <f>"MUHAMMAD SHAHRUL NIZAM BIN ABU BAKAR"</f>
        <v>MUHAMMAD SHAHRUL NIZAM BIN ABU BAKAR</v>
      </c>
      <c r="C319" s="14" t="str">
        <f>"990925066569"</f>
        <v>990925066569</v>
      </c>
      <c r="D319" s="14" t="str">
        <f t="shared" si="6"/>
        <v>WTP</v>
      </c>
      <c r="E319" s="30"/>
    </row>
    <row r="320" spans="1:5" x14ac:dyDescent="0.25">
      <c r="A320" s="5">
        <v>15</v>
      </c>
      <c r="B320" s="4" t="str">
        <f>"MUHAMMAD SHARIF BIN ABDUL RAHIM"</f>
        <v>MUHAMMAD SHARIF BIN ABDUL RAHIM</v>
      </c>
      <c r="C320" s="14" t="str">
        <f>"990730105767"</f>
        <v>990730105767</v>
      </c>
      <c r="D320" s="14" t="str">
        <f t="shared" si="6"/>
        <v>WTP</v>
      </c>
      <c r="E320" s="30"/>
    </row>
    <row r="321" spans="1:5" x14ac:dyDescent="0.25">
      <c r="A321" s="5">
        <v>16</v>
      </c>
      <c r="B321" s="4" t="str">
        <f>"MUHAMMAD ZAL HAZANI SYAKIRIN BIN KAMARUDIN"</f>
        <v>MUHAMMAD ZAL HAZANI SYAKIRIN BIN KAMARUDIN</v>
      </c>
      <c r="C321" s="14" t="str">
        <f>"990214065025"</f>
        <v>990214065025</v>
      </c>
      <c r="D321" s="14" t="str">
        <f t="shared" si="6"/>
        <v>WTP</v>
      </c>
      <c r="E321" s="30"/>
    </row>
    <row r="322" spans="1:5" x14ac:dyDescent="0.25">
      <c r="A322" s="5">
        <v>17</v>
      </c>
      <c r="B322" s="4" t="str">
        <f>"NOR AMIESYA BINTI FARID"</f>
        <v>NOR AMIESYA BINTI FARID</v>
      </c>
      <c r="C322" s="14" t="str">
        <f>"990117035342"</f>
        <v>990117035342</v>
      </c>
      <c r="D322" s="14" t="str">
        <f t="shared" si="6"/>
        <v>WTP</v>
      </c>
      <c r="E322" s="30"/>
    </row>
    <row r="323" spans="1:5" x14ac:dyDescent="0.25">
      <c r="A323" s="5">
        <v>18</v>
      </c>
      <c r="B323" s="4" t="str">
        <f>"NUR ALIANNI BINTI MOHAMAD ALI"</f>
        <v>NUR ALIANNI BINTI MOHAMAD ALI</v>
      </c>
      <c r="C323" s="14" t="str">
        <f>"990907067058"</f>
        <v>990907067058</v>
      </c>
      <c r="D323" s="14" t="str">
        <f t="shared" si="6"/>
        <v>WTP</v>
      </c>
      <c r="E323" s="30"/>
    </row>
    <row r="324" spans="1:5" x14ac:dyDescent="0.25">
      <c r="A324" s="5">
        <v>19</v>
      </c>
      <c r="B324" s="4" t="str">
        <f>"NUR FARHANIM NATASYHA BINTI NOR AZAD"</f>
        <v>NUR FARHANIM NATASYHA BINTI NOR AZAD</v>
      </c>
      <c r="C324" s="14" t="str">
        <f>"990110065020"</f>
        <v>990110065020</v>
      </c>
      <c r="D324" s="14" t="str">
        <f t="shared" si="6"/>
        <v>WTP</v>
      </c>
      <c r="E324" s="30"/>
    </row>
    <row r="325" spans="1:5" x14ac:dyDescent="0.25">
      <c r="A325" s="5">
        <v>20</v>
      </c>
      <c r="B325" s="4" t="str">
        <f>"NUR QAMARINA BINTI NORDIN"</f>
        <v>NUR QAMARINA BINTI NORDIN</v>
      </c>
      <c r="C325" s="14" t="str">
        <f>"991218066062"</f>
        <v>991218066062</v>
      </c>
      <c r="D325" s="14" t="str">
        <f t="shared" si="6"/>
        <v>WTP</v>
      </c>
      <c r="E325" s="30"/>
    </row>
    <row r="326" spans="1:5" x14ac:dyDescent="0.25">
      <c r="A326" s="5">
        <v>21</v>
      </c>
      <c r="B326" s="4" t="str">
        <f>"NURUL IZZAH BINTI BADERU KHISAM"</f>
        <v>NURUL IZZAH BINTI BADERU KHISAM</v>
      </c>
      <c r="C326" s="14" t="str">
        <f>"990509065858"</f>
        <v>990509065858</v>
      </c>
      <c r="D326" s="14" t="str">
        <f t="shared" si="6"/>
        <v>WTP</v>
      </c>
      <c r="E326" s="30"/>
    </row>
    <row r="327" spans="1:5" x14ac:dyDescent="0.25">
      <c r="A327" s="5">
        <v>22</v>
      </c>
      <c r="B327" s="4" t="str">
        <f>"SITI HAJAR BINTI IBRAHIM"</f>
        <v>SITI HAJAR BINTI IBRAHIM</v>
      </c>
      <c r="C327" s="14" t="str">
        <f>"991218095066"</f>
        <v>991218095066</v>
      </c>
      <c r="D327" s="14" t="str">
        <f t="shared" si="6"/>
        <v>WTP</v>
      </c>
      <c r="E327" s="30"/>
    </row>
    <row r="328" spans="1:5" x14ac:dyDescent="0.25">
      <c r="A328" s="5">
        <v>23</v>
      </c>
      <c r="B328" s="4" t="str">
        <f>"SITI QURRATU' AINI BINTI MAZLAN"</f>
        <v>SITI QURRATU' AINI BINTI MAZLAN</v>
      </c>
      <c r="C328" s="14" t="str">
        <f>"990817106324"</f>
        <v>990817106324</v>
      </c>
      <c r="D328" s="14" t="str">
        <f t="shared" si="6"/>
        <v>WTP</v>
      </c>
      <c r="E328" s="30"/>
    </row>
    <row r="329" spans="1:5" x14ac:dyDescent="0.25">
      <c r="A329" s="5">
        <v>24</v>
      </c>
      <c r="B329" s="4" t="str">
        <f>"WAN NUR JAWAHIR BINTI W MOHD KASWADINATA"</f>
        <v>WAN NUR JAWAHIR BINTI W MOHD KASWADINATA</v>
      </c>
      <c r="C329" s="14" t="str">
        <f>"990718065934"</f>
        <v>990718065934</v>
      </c>
      <c r="D329" s="14" t="str">
        <f t="shared" si="6"/>
        <v>WTP</v>
      </c>
      <c r="E329" s="30"/>
    </row>
    <row r="330" spans="1:5" x14ac:dyDescent="0.25">
      <c r="A330" s="6"/>
      <c r="B330" s="7"/>
      <c r="C330" s="15"/>
      <c r="D330" s="15"/>
      <c r="E330" s="7"/>
    </row>
    <row r="331" spans="1:5" x14ac:dyDescent="0.25">
      <c r="A331" s="6"/>
      <c r="B331" s="7"/>
      <c r="C331" s="15"/>
      <c r="D331" s="15"/>
      <c r="E331" s="7"/>
    </row>
    <row r="332" spans="1:5" x14ac:dyDescent="0.25">
      <c r="A332" s="6"/>
      <c r="B332" s="7"/>
      <c r="C332" s="15"/>
      <c r="D332" s="15"/>
      <c r="E332" s="7"/>
    </row>
    <row r="333" spans="1:5" x14ac:dyDescent="0.25">
      <c r="A333" s="6"/>
      <c r="B333" s="7"/>
      <c r="C333" s="15"/>
      <c r="D333" s="15"/>
      <c r="E333" s="7"/>
    </row>
    <row r="334" spans="1:5" x14ac:dyDescent="0.25">
      <c r="A334" s="6"/>
      <c r="B334" s="7"/>
      <c r="C334" s="15"/>
      <c r="D334" s="15"/>
      <c r="E334" s="7"/>
    </row>
    <row r="335" spans="1:5" x14ac:dyDescent="0.25">
      <c r="A335" s="6"/>
      <c r="B335" s="7"/>
      <c r="C335" s="15"/>
      <c r="D335" s="15"/>
      <c r="E335" s="7"/>
    </row>
    <row r="336" spans="1:5" x14ac:dyDescent="0.25">
      <c r="A336" s="6"/>
      <c r="B336" s="7"/>
      <c r="C336" s="15"/>
      <c r="D336" s="15"/>
      <c r="E336" s="7"/>
    </row>
    <row r="338" spans="1:6" x14ac:dyDescent="0.25">
      <c r="A338" s="3" t="s">
        <v>40</v>
      </c>
    </row>
    <row r="339" spans="1:6" x14ac:dyDescent="0.25">
      <c r="A339" s="3" t="s">
        <v>41</v>
      </c>
    </row>
    <row r="340" spans="1:6" x14ac:dyDescent="0.25">
      <c r="A340" s="3"/>
    </row>
    <row r="342" spans="1:6" x14ac:dyDescent="0.25">
      <c r="A342" s="49" t="s">
        <v>12</v>
      </c>
      <c r="B342" s="49"/>
      <c r="C342" s="49"/>
      <c r="D342" s="49"/>
      <c r="E342" s="49"/>
      <c r="F342" s="49"/>
    </row>
  </sheetData>
  <sheetProtection password="9ECD" sheet="1" objects="1" scenarios="1"/>
  <mergeCells count="77">
    <mergeCell ref="A55:B55"/>
    <mergeCell ref="A10:A11"/>
    <mergeCell ref="B10:B11"/>
    <mergeCell ref="C10:C11"/>
    <mergeCell ref="D10:D11"/>
    <mergeCell ref="A8:B8"/>
    <mergeCell ref="A1:E1"/>
    <mergeCell ref="A2:E2"/>
    <mergeCell ref="A3:E3"/>
    <mergeCell ref="A4:E4"/>
    <mergeCell ref="A6:B6"/>
    <mergeCell ref="A48:F48"/>
    <mergeCell ref="A104:B104"/>
    <mergeCell ref="A59:A60"/>
    <mergeCell ref="B59:B60"/>
    <mergeCell ref="C59:C60"/>
    <mergeCell ref="D59:D60"/>
    <mergeCell ref="A97:F97"/>
    <mergeCell ref="A99:E99"/>
    <mergeCell ref="A100:E100"/>
    <mergeCell ref="A101:E101"/>
    <mergeCell ref="A102:E102"/>
    <mergeCell ref="A57:B57"/>
    <mergeCell ref="A50:E50"/>
    <mergeCell ref="A51:E51"/>
    <mergeCell ref="A52:E52"/>
    <mergeCell ref="A53:E53"/>
    <mergeCell ref="C108:C109"/>
    <mergeCell ref="A148:E148"/>
    <mergeCell ref="A149:E149"/>
    <mergeCell ref="A150:E150"/>
    <mergeCell ref="A151:E151"/>
    <mergeCell ref="D108:D109"/>
    <mergeCell ref="A146:F146"/>
    <mergeCell ref="A204:B204"/>
    <mergeCell ref="A155:B155"/>
    <mergeCell ref="A106:B106"/>
    <mergeCell ref="A108:A109"/>
    <mergeCell ref="B108:B109"/>
    <mergeCell ref="A153:B153"/>
    <mergeCell ref="A197:E197"/>
    <mergeCell ref="A198:E198"/>
    <mergeCell ref="A199:E199"/>
    <mergeCell ref="A200:E200"/>
    <mergeCell ref="A202:B202"/>
    <mergeCell ref="A157:A158"/>
    <mergeCell ref="B157:B158"/>
    <mergeCell ref="C157:C158"/>
    <mergeCell ref="D157:D158"/>
    <mergeCell ref="A195:F195"/>
    <mergeCell ref="A251:B251"/>
    <mergeCell ref="A206:A207"/>
    <mergeCell ref="B206:B207"/>
    <mergeCell ref="C206:C207"/>
    <mergeCell ref="D206:D207"/>
    <mergeCell ref="A244:F244"/>
    <mergeCell ref="A246:E246"/>
    <mergeCell ref="A247:E247"/>
    <mergeCell ref="A248:E248"/>
    <mergeCell ref="A249:E249"/>
    <mergeCell ref="A302:B302"/>
    <mergeCell ref="A253:B253"/>
    <mergeCell ref="A255:A256"/>
    <mergeCell ref="B255:B256"/>
    <mergeCell ref="C255:C256"/>
    <mergeCell ref="A295:E295"/>
    <mergeCell ref="A296:E296"/>
    <mergeCell ref="A297:E297"/>
    <mergeCell ref="A298:E298"/>
    <mergeCell ref="A300:B300"/>
    <mergeCell ref="D255:D256"/>
    <mergeCell ref="A293:F293"/>
    <mergeCell ref="A304:A305"/>
    <mergeCell ref="B304:B305"/>
    <mergeCell ref="C304:C305"/>
    <mergeCell ref="D304:D305"/>
    <mergeCell ref="A342:F34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workbookViewId="0">
      <selection activeCell="B12" sqref="B12"/>
    </sheetView>
  </sheetViews>
  <sheetFormatPr defaultRowHeight="15" x14ac:dyDescent="0.25"/>
  <cols>
    <col min="1" max="1" width="5.28515625" customWidth="1"/>
    <col min="2" max="2" width="41.140625" customWidth="1"/>
    <col min="3" max="3" width="14.28515625" customWidth="1"/>
    <col min="4" max="4" width="11.42578125" customWidth="1"/>
    <col min="5" max="5" width="18.28515625" customWidth="1"/>
  </cols>
  <sheetData>
    <row r="1" spans="1:5" ht="15.75" x14ac:dyDescent="0.25">
      <c r="A1" s="52" t="s">
        <v>0</v>
      </c>
      <c r="B1" s="52"/>
      <c r="C1" s="52"/>
      <c r="D1" s="52"/>
      <c r="E1" s="52"/>
    </row>
    <row r="2" spans="1:5" ht="15.75" x14ac:dyDescent="0.25">
      <c r="A2" s="52" t="s">
        <v>1</v>
      </c>
      <c r="B2" s="52"/>
      <c r="C2" s="52"/>
      <c r="D2" s="52"/>
      <c r="E2" s="52"/>
    </row>
    <row r="3" spans="1:5" ht="15.75" x14ac:dyDescent="0.25">
      <c r="A3" s="53" t="s">
        <v>32</v>
      </c>
      <c r="B3" s="53"/>
      <c r="C3" s="53"/>
      <c r="D3" s="53"/>
      <c r="E3" s="53"/>
    </row>
    <row r="4" spans="1:5" ht="15.75" x14ac:dyDescent="0.25">
      <c r="A4" s="53" t="s">
        <v>2</v>
      </c>
      <c r="B4" s="53"/>
      <c r="C4" s="53"/>
      <c r="D4" s="53"/>
      <c r="E4" s="53"/>
    </row>
    <row r="5" spans="1:5" ht="15.75" x14ac:dyDescent="0.25">
      <c r="A5" s="1" t="s">
        <v>3</v>
      </c>
    </row>
    <row r="6" spans="1:5" x14ac:dyDescent="0.25">
      <c r="A6" s="51" t="s">
        <v>5</v>
      </c>
      <c r="B6" s="51"/>
      <c r="C6" s="11" t="s">
        <v>39</v>
      </c>
    </row>
    <row r="7" spans="1:5" x14ac:dyDescent="0.25">
      <c r="A7" s="2" t="s">
        <v>4</v>
      </c>
    </row>
    <row r="8" spans="1:5" x14ac:dyDescent="0.25">
      <c r="A8" s="51" t="s">
        <v>26</v>
      </c>
      <c r="B8" s="51"/>
      <c r="C8" s="11" t="s">
        <v>24</v>
      </c>
    </row>
    <row r="10" spans="1:5" ht="31.5" customHeight="1" x14ac:dyDescent="0.25">
      <c r="A10" s="54" t="s">
        <v>6</v>
      </c>
      <c r="B10" s="54" t="s">
        <v>7</v>
      </c>
      <c r="C10" s="54" t="s">
        <v>8</v>
      </c>
      <c r="D10" s="54" t="s">
        <v>9</v>
      </c>
      <c r="E10" s="26" t="s">
        <v>10</v>
      </c>
    </row>
    <row r="11" spans="1:5" ht="15" customHeight="1" x14ac:dyDescent="0.25">
      <c r="A11" s="55"/>
      <c r="B11" s="55"/>
      <c r="C11" s="55"/>
      <c r="D11" s="55"/>
      <c r="E11" s="14" t="s">
        <v>25</v>
      </c>
    </row>
    <row r="12" spans="1:5" x14ac:dyDescent="0.25">
      <c r="A12" s="5">
        <v>1</v>
      </c>
      <c r="B12" s="4" t="str">
        <f>"KARTHIK A/L RAGUNATHAN"</f>
        <v>KARTHIK A/L RAGUNATHAN</v>
      </c>
      <c r="C12" s="14" t="str">
        <f>"991221035611"</f>
        <v>991221035611</v>
      </c>
      <c r="D12" s="14" t="str">
        <f t="shared" ref="D12" si="0">"MPP"</f>
        <v>MPP</v>
      </c>
      <c r="E12" s="33"/>
    </row>
    <row r="13" spans="1:5" x14ac:dyDescent="0.25">
      <c r="A13" s="5"/>
      <c r="B13" s="4"/>
      <c r="C13" s="14"/>
      <c r="D13" s="14"/>
      <c r="E13" s="4"/>
    </row>
    <row r="14" spans="1:5" x14ac:dyDescent="0.25">
      <c r="A14" s="5"/>
      <c r="B14" s="4"/>
      <c r="C14" s="14"/>
      <c r="D14" s="14"/>
      <c r="E14" s="4"/>
    </row>
    <row r="15" spans="1:5" x14ac:dyDescent="0.25">
      <c r="A15" s="5"/>
      <c r="B15" s="4"/>
      <c r="C15" s="14"/>
      <c r="D15" s="14"/>
      <c r="E15" s="4"/>
    </row>
    <row r="16" spans="1:5" x14ac:dyDescent="0.25">
      <c r="A16" s="5"/>
      <c r="B16" s="4"/>
      <c r="C16" s="14"/>
      <c r="D16" s="14"/>
      <c r="E16" s="4"/>
    </row>
    <row r="17" spans="1:5" x14ac:dyDescent="0.25">
      <c r="A17" s="5"/>
      <c r="B17" s="4"/>
      <c r="C17" s="14"/>
      <c r="D17" s="14"/>
      <c r="E17" s="4"/>
    </row>
    <row r="18" spans="1:5" x14ac:dyDescent="0.25">
      <c r="A18" s="5"/>
      <c r="B18" s="4"/>
      <c r="C18" s="14"/>
      <c r="D18" s="14"/>
      <c r="E18" s="4"/>
    </row>
    <row r="19" spans="1:5" x14ac:dyDescent="0.25">
      <c r="A19" s="5"/>
      <c r="B19" s="4"/>
      <c r="C19" s="14"/>
      <c r="D19" s="14"/>
      <c r="E19" s="4"/>
    </row>
    <row r="20" spans="1:5" x14ac:dyDescent="0.25">
      <c r="A20" s="5"/>
      <c r="B20" s="4"/>
      <c r="C20" s="14"/>
      <c r="D20" s="14"/>
      <c r="E20" s="4"/>
    </row>
    <row r="21" spans="1:5" x14ac:dyDescent="0.25">
      <c r="A21" s="5"/>
      <c r="B21" s="4"/>
      <c r="C21" s="14"/>
      <c r="D21" s="14"/>
      <c r="E21" s="4"/>
    </row>
    <row r="22" spans="1:5" x14ac:dyDescent="0.25">
      <c r="A22" s="5"/>
      <c r="B22" s="4"/>
      <c r="C22" s="14"/>
      <c r="D22" s="14"/>
      <c r="E22" s="4"/>
    </row>
    <row r="23" spans="1:5" x14ac:dyDescent="0.25">
      <c r="A23" s="5"/>
      <c r="B23" s="4"/>
      <c r="C23" s="14"/>
      <c r="D23" s="14"/>
      <c r="E23" s="4"/>
    </row>
    <row r="24" spans="1:5" x14ac:dyDescent="0.25">
      <c r="A24" s="5"/>
      <c r="B24" s="4"/>
      <c r="C24" s="14"/>
      <c r="D24" s="14"/>
      <c r="E24" s="4"/>
    </row>
    <row r="25" spans="1:5" x14ac:dyDescent="0.25">
      <c r="A25" s="5"/>
      <c r="B25" s="4"/>
      <c r="C25" s="14"/>
      <c r="D25" s="14"/>
      <c r="E25" s="4"/>
    </row>
    <row r="26" spans="1:5" x14ac:dyDescent="0.25">
      <c r="A26" s="5"/>
      <c r="B26" s="4"/>
      <c r="C26" s="14"/>
      <c r="D26" s="14"/>
      <c r="E26" s="4"/>
    </row>
    <row r="27" spans="1:5" x14ac:dyDescent="0.25">
      <c r="A27" s="5"/>
      <c r="B27" s="4"/>
      <c r="C27" s="14"/>
      <c r="D27" s="14"/>
      <c r="E27" s="4"/>
    </row>
    <row r="28" spans="1:5" x14ac:dyDescent="0.25">
      <c r="A28" s="19"/>
      <c r="B28" s="20"/>
      <c r="C28" s="21"/>
      <c r="D28" s="21"/>
      <c r="E28" s="20"/>
    </row>
    <row r="29" spans="1:5" x14ac:dyDescent="0.25">
      <c r="A29" s="22"/>
      <c r="B29" s="23"/>
      <c r="C29" s="24"/>
      <c r="D29" s="24"/>
      <c r="E29" s="23"/>
    </row>
    <row r="30" spans="1:5" x14ac:dyDescent="0.25">
      <c r="A30" s="6"/>
      <c r="B30" s="7"/>
      <c r="C30" s="15"/>
      <c r="D30" s="15"/>
      <c r="E30" s="7"/>
    </row>
    <row r="31" spans="1:5" x14ac:dyDescent="0.25">
      <c r="A31" s="6"/>
      <c r="B31" s="7"/>
      <c r="C31" s="15"/>
      <c r="D31" s="15"/>
      <c r="E31" s="7"/>
    </row>
    <row r="32" spans="1:5" x14ac:dyDescent="0.25">
      <c r="A32" s="6"/>
      <c r="B32" s="7"/>
      <c r="C32" s="15"/>
      <c r="D32" s="15"/>
      <c r="E32" s="7"/>
    </row>
    <row r="33" spans="1:6" x14ac:dyDescent="0.25">
      <c r="A33" s="6"/>
      <c r="B33" s="7"/>
      <c r="C33" s="15"/>
      <c r="D33" s="15"/>
      <c r="E33" s="7"/>
    </row>
    <row r="34" spans="1:6" x14ac:dyDescent="0.25">
      <c r="A34" s="6"/>
      <c r="B34" s="7"/>
      <c r="C34" s="15"/>
      <c r="D34" s="15"/>
      <c r="E34" s="7"/>
    </row>
    <row r="35" spans="1:6" x14ac:dyDescent="0.25">
      <c r="A35" s="6"/>
      <c r="B35" s="7"/>
      <c r="C35" s="15"/>
      <c r="D35" s="15"/>
      <c r="E35" s="7"/>
    </row>
    <row r="36" spans="1:6" x14ac:dyDescent="0.25">
      <c r="A36" s="6"/>
      <c r="B36" s="7"/>
      <c r="C36" s="15"/>
      <c r="D36" s="15"/>
      <c r="E36" s="7"/>
    </row>
    <row r="37" spans="1:6" x14ac:dyDescent="0.25">
      <c r="A37" s="6"/>
      <c r="B37" s="7"/>
      <c r="C37" s="15"/>
      <c r="D37" s="15"/>
      <c r="E37" s="7"/>
    </row>
    <row r="38" spans="1:6" x14ac:dyDescent="0.25">
      <c r="A38" s="6"/>
      <c r="B38" s="7"/>
      <c r="C38" s="15"/>
      <c r="D38" s="15"/>
      <c r="E38" s="7"/>
    </row>
    <row r="39" spans="1:6" x14ac:dyDescent="0.25">
      <c r="A39" s="6"/>
      <c r="B39" s="7"/>
      <c r="C39" s="15"/>
      <c r="D39" s="15"/>
      <c r="E39" s="7"/>
    </row>
    <row r="40" spans="1:6" x14ac:dyDescent="0.25">
      <c r="A40" s="6"/>
      <c r="B40" s="7"/>
      <c r="C40" s="15"/>
      <c r="D40" s="15"/>
      <c r="E40" s="7"/>
    </row>
    <row r="41" spans="1:6" x14ac:dyDescent="0.25">
      <c r="A41" s="6"/>
      <c r="B41" s="7"/>
      <c r="C41" s="15"/>
      <c r="D41" s="15"/>
      <c r="E41" s="7"/>
    </row>
    <row r="42" spans="1:6" x14ac:dyDescent="0.25">
      <c r="A42" s="6"/>
      <c r="B42" s="7"/>
      <c r="C42" s="15"/>
      <c r="D42" s="15"/>
      <c r="E42" s="7"/>
    </row>
    <row r="43" spans="1:6" x14ac:dyDescent="0.25">
      <c r="A43" s="6"/>
      <c r="B43" s="7"/>
      <c r="C43" s="15"/>
      <c r="D43" s="15"/>
      <c r="E43" s="7"/>
    </row>
    <row r="44" spans="1:6" x14ac:dyDescent="0.25">
      <c r="A44" s="3" t="s">
        <v>40</v>
      </c>
    </row>
    <row r="45" spans="1:6" x14ac:dyDescent="0.25">
      <c r="A45" s="3" t="s">
        <v>41</v>
      </c>
    </row>
    <row r="46" spans="1:6" x14ac:dyDescent="0.25">
      <c r="A46" s="3"/>
    </row>
    <row r="48" spans="1:6" x14ac:dyDescent="0.25">
      <c r="A48" s="49" t="s">
        <v>12</v>
      </c>
      <c r="B48" s="49"/>
      <c r="C48" s="49"/>
      <c r="D48" s="49"/>
      <c r="E48" s="49"/>
      <c r="F48" s="49"/>
    </row>
    <row r="49" spans="1:5" x14ac:dyDescent="0.25">
      <c r="A49" s="6"/>
      <c r="B49" s="7"/>
      <c r="C49" s="15"/>
      <c r="D49" s="15"/>
      <c r="E49" s="7"/>
    </row>
  </sheetData>
  <sheetProtection password="9ECD" sheet="1" objects="1" scenarios="1"/>
  <mergeCells count="11">
    <mergeCell ref="A8:B8"/>
    <mergeCell ref="A1:E1"/>
    <mergeCell ref="A2:E2"/>
    <mergeCell ref="A3:E3"/>
    <mergeCell ref="A4:E4"/>
    <mergeCell ref="A6:B6"/>
    <mergeCell ref="A10:A11"/>
    <mergeCell ref="B10:B11"/>
    <mergeCell ref="C10:C11"/>
    <mergeCell ref="D10:D11"/>
    <mergeCell ref="A48:F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RUJUKAN KP</vt:lpstr>
      <vt:lpstr>B. MELAYU</vt:lpstr>
      <vt:lpstr>B. INGGERIS</vt:lpstr>
      <vt:lpstr>MATEMATIK</vt:lpstr>
      <vt:lpstr>SAINS</vt:lpstr>
      <vt:lpstr>SEJARAH</vt:lpstr>
      <vt:lpstr>P. ISLAM</vt:lpstr>
      <vt:lpstr>P. MORAL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8.1</dc:creator>
  <cp:lastModifiedBy>Windows 8.1</cp:lastModifiedBy>
  <cp:lastPrinted>2016-04-06T08:42:17Z</cp:lastPrinted>
  <dcterms:created xsi:type="dcterms:W3CDTF">2016-04-05T03:49:35Z</dcterms:created>
  <dcterms:modified xsi:type="dcterms:W3CDTF">2016-04-26T02:08:42Z</dcterms:modified>
</cp:coreProperties>
</file>